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kolmanova\Documents\2022\Ceníky\Od 1.1.2023\"/>
    </mc:Choice>
  </mc:AlternateContent>
  <xr:revisionPtr revIDLastSave="0" documentId="8_{E2685850-189A-4284-9E62-BB55D1B73A08}" xr6:coauthVersionLast="47" xr6:coauthVersionMax="47" xr10:uidLastSave="{00000000-0000-0000-0000-000000000000}"/>
  <workbookProtection workbookAlgorithmName="SHA-512" workbookHashValue="HTyS1pGnE33qWioTzrCslnv40GzNtvgRL6juZ+pPwfb+sj5MyxO6aA55notyCZkLh1dXexYImnrSYaPir/WAgA==" workbookSaltValue="/NKr+WBpGsdEsIs/zQmo1g==" workbookSpinCount="100000" lockStructure="1"/>
  <bookViews>
    <workbookView xWindow="-108" yWindow="-108" windowWidth="23256" windowHeight="12576" activeTab="4" xr2:uid="{00000000-000D-0000-FFFF-FFFF00000000}"/>
  </bookViews>
  <sheets>
    <sheet name=" tvárnice a příčkovky PÍSKOVÉ" sheetId="1" r:id="rId1"/>
    <sheet name="překlady" sheetId="2" r:id="rId2"/>
    <sheet name="stropní systém" sheetId="3" r:id="rId3"/>
    <sheet name="U-profily" sheetId="4" r:id="rId4"/>
    <sheet name="lepidlo+nářadí" sheetId="5" r:id="rId5"/>
  </sheets>
  <definedNames>
    <definedName name="_xlnm.Print_Area" localSheetId="0">' tvárnice a příčkovky PÍSKOVÉ'!#REF!</definedName>
    <definedName name="_xlnm.Print_Area" localSheetId="4">'lepidlo+nářadí'!$B$3:$H$17</definedName>
    <definedName name="_xlnm.Print_Area" localSheetId="1">překlady!$C$3:$L$45</definedName>
    <definedName name="_xlnm.Print_Area" localSheetId="2">'stropní systém'!$B$2:$I$65</definedName>
    <definedName name="_xlnm.Print_Area" localSheetId="3">'U-profily'!$B$2:$L$21</definedName>
  </definedNames>
  <calcPr calcId="191029"/>
</workbook>
</file>

<file path=xl/calcChain.xml><?xml version="1.0" encoding="utf-8"?>
<calcChain xmlns="http://schemas.openxmlformats.org/spreadsheetml/2006/main">
  <c r="L55" i="1" l="1"/>
  <c r="L53" i="1"/>
  <c r="L51" i="1"/>
  <c r="L50" i="1"/>
  <c r="E50" i="1"/>
  <c r="L49" i="1"/>
  <c r="L48" i="1"/>
  <c r="L47" i="1"/>
  <c r="E47" i="1"/>
  <c r="L46" i="1"/>
  <c r="N37" i="1"/>
  <c r="G37" i="1"/>
  <c r="G36" i="1"/>
  <c r="N35" i="1"/>
  <c r="N28" i="1"/>
  <c r="G28" i="1"/>
  <c r="N27" i="1"/>
  <c r="G27" i="1"/>
  <c r="N26" i="1"/>
  <c r="N20" i="1"/>
  <c r="G20" i="1"/>
  <c r="N19" i="1"/>
  <c r="G19" i="1"/>
  <c r="N18" i="1"/>
  <c r="N11" i="1"/>
  <c r="N10" i="1"/>
  <c r="G10" i="1"/>
  <c r="N9" i="1"/>
  <c r="G9" i="1"/>
</calcChain>
</file>

<file path=xl/sharedStrings.xml><?xml version="1.0" encoding="utf-8"?>
<sst xmlns="http://schemas.openxmlformats.org/spreadsheetml/2006/main" count="252" uniqueCount="105">
  <si>
    <t>PÍSKOVÝ PORFIX</t>
  </si>
  <si>
    <t>ceník platný od 1.1.2023</t>
  </si>
  <si>
    <r>
      <rPr>
        <b/>
        <sz val="12"/>
        <rFont val="Arial CE"/>
        <charset val="238"/>
      </rPr>
      <t xml:space="preserve">TVÁRNICE PORFIX PREMIUM P2-400 </t>
    </r>
    <r>
      <rPr>
        <sz val="12"/>
        <rFont val="Arial CE"/>
        <charset val="238"/>
      </rPr>
      <t>hladké</t>
    </r>
    <r>
      <rPr>
        <sz val="12"/>
        <color theme="1"/>
        <rFont val="Arial CE"/>
        <charset val="238"/>
      </rPr>
      <t>*</t>
    </r>
    <r>
      <rPr>
        <sz val="12"/>
        <rFont val="Arial CE"/>
        <charset val="238"/>
      </rPr>
      <t>(HL)</t>
    </r>
    <r>
      <rPr>
        <b/>
        <sz val="12"/>
        <rFont val="Arial CE"/>
        <charset val="238"/>
      </rPr>
      <t>,</t>
    </r>
    <r>
      <rPr>
        <sz val="12"/>
        <rFont val="Arial CE"/>
        <charset val="238"/>
      </rPr>
      <t xml:space="preserve"> s perem, drážkou a kapsou (PDK)</t>
    </r>
  </si>
  <si>
    <t>Výborné tepelně-izolační vlastnosti</t>
  </si>
  <si>
    <t>lambda:</t>
  </si>
  <si>
    <t>λ10 DRY  = 0,085W/mK</t>
  </si>
  <si>
    <t>Součinitel prostupu tepla</t>
  </si>
  <si>
    <t>Tepelný odpor</t>
  </si>
  <si>
    <t>Spotřeba</t>
  </si>
  <si>
    <t>Expediční hmotnost</t>
  </si>
  <si>
    <t>Hmotnost</t>
  </si>
  <si>
    <t>Obsah palety</t>
  </si>
  <si>
    <t>Cena (bez DPH)</t>
  </si>
  <si>
    <t>délka</t>
  </si>
  <si>
    <t>výška</t>
  </si>
  <si>
    <t>šířka</t>
  </si>
  <si>
    <r>
      <rPr>
        <b/>
        <sz val="10"/>
        <color theme="0"/>
        <rFont val="Arial CE"/>
        <charset val="238"/>
      </rPr>
      <t>U</t>
    </r>
    <r>
      <rPr>
        <b/>
        <vertAlign val="subscript"/>
        <sz val="8"/>
        <color theme="0"/>
        <rFont val="Arial CE"/>
        <charset val="238"/>
      </rPr>
      <t>10 DRY</t>
    </r>
    <r>
      <rPr>
        <b/>
        <sz val="8"/>
        <color theme="0"/>
        <rFont val="Arial CE"/>
        <charset val="238"/>
      </rPr>
      <t xml:space="preserve"> </t>
    </r>
    <r>
      <rPr>
        <b/>
        <sz val="10"/>
        <color theme="0"/>
        <rFont val="Arial CE"/>
        <charset val="238"/>
      </rPr>
      <t xml:space="preserve"> [W/m</t>
    </r>
    <r>
      <rPr>
        <b/>
        <vertAlign val="superscript"/>
        <sz val="10"/>
        <color theme="0"/>
        <rFont val="Arial CE"/>
        <charset val="238"/>
      </rPr>
      <t>2</t>
    </r>
    <r>
      <rPr>
        <b/>
        <sz val="10"/>
        <color theme="0"/>
        <rFont val="Arial CE"/>
        <charset val="238"/>
      </rPr>
      <t>K]</t>
    </r>
  </si>
  <si>
    <r>
      <rPr>
        <b/>
        <sz val="10"/>
        <color theme="0"/>
        <rFont val="Arial"/>
        <charset val="238"/>
      </rPr>
      <t>R</t>
    </r>
    <r>
      <rPr>
        <b/>
        <vertAlign val="subscript"/>
        <sz val="8"/>
        <color theme="0"/>
        <rFont val="Arial"/>
        <charset val="238"/>
      </rPr>
      <t xml:space="preserve">10 DRY  </t>
    </r>
    <r>
      <rPr>
        <b/>
        <sz val="10"/>
        <color theme="0"/>
        <rFont val="Arial"/>
        <charset val="238"/>
      </rPr>
      <t>(m2K/W)</t>
    </r>
  </si>
  <si>
    <r>
      <rPr>
        <b/>
        <sz val="10"/>
        <color theme="0"/>
        <rFont val="Arial CE"/>
        <charset val="238"/>
      </rPr>
      <t>ks / m</t>
    </r>
    <r>
      <rPr>
        <b/>
        <vertAlign val="superscript"/>
        <sz val="10"/>
        <color indexed="9"/>
        <rFont val="Arial CE"/>
        <charset val="238"/>
      </rPr>
      <t>3</t>
    </r>
  </si>
  <si>
    <r>
      <rPr>
        <b/>
        <sz val="10"/>
        <color theme="0"/>
        <rFont val="Arial CE"/>
        <charset val="238"/>
      </rPr>
      <t>ks / m</t>
    </r>
    <r>
      <rPr>
        <b/>
        <vertAlign val="superscript"/>
        <sz val="10"/>
        <color indexed="9"/>
        <rFont val="Arial CE"/>
        <charset val="238"/>
      </rPr>
      <t>2</t>
    </r>
  </si>
  <si>
    <t>ø kg / pal</t>
  </si>
  <si>
    <t>kg / ks</t>
  </si>
  <si>
    <r>
      <rPr>
        <b/>
        <sz val="10"/>
        <color theme="0"/>
        <rFont val="Arial CE"/>
        <charset val="238"/>
      </rPr>
      <t>m</t>
    </r>
    <r>
      <rPr>
        <b/>
        <vertAlign val="superscript"/>
        <sz val="10"/>
        <color indexed="9"/>
        <rFont val="Arial CE"/>
        <charset val="238"/>
      </rPr>
      <t>3</t>
    </r>
  </si>
  <si>
    <t>ks</t>
  </si>
  <si>
    <r>
      <rPr>
        <b/>
        <sz val="10"/>
        <color theme="0"/>
        <rFont val="Arial CE"/>
        <charset val="238"/>
      </rPr>
      <t>Kč / m</t>
    </r>
    <r>
      <rPr>
        <b/>
        <vertAlign val="superscript"/>
        <sz val="10"/>
        <color indexed="9"/>
        <rFont val="Arial CE"/>
        <charset val="238"/>
      </rPr>
      <t>3</t>
    </r>
  </si>
  <si>
    <r>
      <rPr>
        <b/>
        <sz val="10"/>
        <color theme="0"/>
        <rFont val="Arial CE"/>
        <charset val="238"/>
      </rPr>
      <t>Kč / m</t>
    </r>
    <r>
      <rPr>
        <b/>
        <vertAlign val="superscript"/>
        <sz val="10"/>
        <color indexed="9"/>
        <rFont val="Arial CE"/>
        <charset val="238"/>
      </rPr>
      <t>2</t>
    </r>
  </si>
  <si>
    <t>Kč / ks</t>
  </si>
  <si>
    <t>Ucelená dodávka pouze sortimentu P2-400 = 26 palet / 22 palet  auto s hydraulickou rukou.</t>
  </si>
  <si>
    <t>*Tvárnice v provedení hladká jsou pouze na objednávku a lze je vyrobit jen v šířce 300 a 375mm, dodací doba do 14 dní.</t>
  </si>
  <si>
    <r>
      <rPr>
        <b/>
        <sz val="12"/>
        <rFont val="Arial CE"/>
        <charset val="238"/>
      </rPr>
      <t xml:space="preserve">TVÁRNICE PORFIX P2-440 </t>
    </r>
    <r>
      <rPr>
        <sz val="12"/>
        <rFont val="Arial CE"/>
        <charset val="238"/>
      </rPr>
      <t>- hladké (HL), s perem, drážkou a kapsou (PDK)</t>
    </r>
  </si>
  <si>
    <t>λ10 DRY  = 0,098 W/mK</t>
  </si>
  <si>
    <t>Ucelená dodávka pouze sortimentu P2-440 = 24 palet / 22 palet auto s hydraulickou rukou.</t>
  </si>
  <si>
    <r>
      <rPr>
        <b/>
        <sz val="12"/>
        <color theme="1"/>
        <rFont val="Arial CE"/>
        <charset val="238"/>
      </rPr>
      <t xml:space="preserve">TVÁRNICE PORFIX P4-600 </t>
    </r>
    <r>
      <rPr>
        <sz val="12"/>
        <color theme="1"/>
        <rFont val="Arial CE"/>
        <charset val="238"/>
      </rPr>
      <t>- hladké *(HL), s perem, drážkou a kapsou (PDK)</t>
    </r>
  </si>
  <si>
    <t>pevnost 4Mpa</t>
  </si>
  <si>
    <t>ks / m3</t>
  </si>
  <si>
    <t>ks / m2</t>
  </si>
  <si>
    <t>m3</t>
  </si>
  <si>
    <t>Kč / m3</t>
  </si>
  <si>
    <t>Kč / m2</t>
  </si>
  <si>
    <t>Ucelená dodávka pouze sortimentu P4-600 = 18 palet / 18 palet  auto s hydraulickou rukou.</t>
  </si>
  <si>
    <t>*Tvárnice v provedení hladká jsou pouze na objednávku, dodací doba do 14 dní.</t>
  </si>
  <si>
    <r>
      <rPr>
        <b/>
        <sz val="12"/>
        <rFont val="Arial CE"/>
        <charset val="238"/>
      </rPr>
      <t xml:space="preserve">TVÁRNICE PORFIX P6-650 </t>
    </r>
    <r>
      <rPr>
        <sz val="12"/>
        <rFont val="Arial CE"/>
        <charset val="238"/>
      </rPr>
      <t xml:space="preserve"> - hladké *(HL), s perem, drážkou a kapsou (PDK)</t>
    </r>
  </si>
  <si>
    <t>pevnost 6Mpa</t>
  </si>
  <si>
    <t>375**</t>
  </si>
  <si>
    <t>Ucelená dodávka pouze sortimentu P6-650 = 16 palet / 16 palet auto  s hydraulickou rukou.</t>
  </si>
  <si>
    <t>** Rozměr tl. 375mm není skladem, pouze na objednávku, dodací doba do 14 dní.</t>
  </si>
  <si>
    <t>PŘÍČKOVKY PORFIX hladké P2-500, P4-600, P6-650</t>
  </si>
  <si>
    <t>Příčkovky PORFIX P2-500</t>
  </si>
  <si>
    <t>Rozměr [mm]</t>
  </si>
  <si>
    <t>Příčkovky PORFIX P4-600</t>
  </si>
  <si>
    <t>Příčkovky PORFIX P6-650</t>
  </si>
  <si>
    <t>Ucelená dodávka pouze sortimentu příčkovek P2-500 = 22 palet / 22 palet auto  s hydraulickou rukou.</t>
  </si>
  <si>
    <t>Ucelená dodávka pouze sortimentu příčkovek P4-600 = 18 palet / 18 palet auto s hydraulickou rukou.</t>
  </si>
  <si>
    <t>Ucelená dodávka pouze sortimentu příčkovek P6-650 = 16 palet / 16 palet auto s hydraulickou rukou.</t>
  </si>
  <si>
    <t>POZNÁMKA: U všech produktů je fakturační jednotka ks. Příčkovky i tvárnice PORFIX jsou balené do modré fólie a ukládají se na palety s označením POR o rozměru 1000 x 1000 mm.</t>
  </si>
  <si>
    <t>NP - NOSNÉ PŘEKLADY PORFIX</t>
  </si>
  <si>
    <t xml:space="preserve">Uložení </t>
  </si>
  <si>
    <t>Maximální světlost otvoru</t>
  </si>
  <si>
    <t>Lineární návrhové zatížení fd</t>
  </si>
  <si>
    <t>mm</t>
  </si>
  <si>
    <t>kN/m</t>
  </si>
  <si>
    <t>POZNÁMKA: Fakturační jednotka je kus. V ceně je zahrnuta výdřeva pod překlady a páskování překladů.</t>
  </si>
  <si>
    <t>NENOSNÉ PŘEKLADY PORFIX</t>
  </si>
  <si>
    <t>Uložení</t>
  </si>
  <si>
    <t xml:space="preserve">STROPNÍ VLOŽKA PORFIX </t>
  </si>
  <si>
    <t>Orientační spotřeba</t>
  </si>
  <si>
    <t xml:space="preserve"> Hmotnost</t>
  </si>
  <si>
    <r>
      <rPr>
        <b/>
        <sz val="10"/>
        <color theme="0"/>
        <rFont val="Arial CE"/>
        <charset val="238"/>
      </rPr>
      <t>ks / m</t>
    </r>
    <r>
      <rPr>
        <b/>
        <vertAlign val="superscript"/>
        <sz val="10"/>
        <color indexed="9"/>
        <rFont val="Arial CE"/>
        <charset val="238"/>
      </rPr>
      <t>2</t>
    </r>
    <r>
      <rPr>
        <b/>
        <sz val="10"/>
        <color indexed="9"/>
        <rFont val="Arial CE"/>
        <charset val="238"/>
      </rPr>
      <t xml:space="preserve"> stropu</t>
    </r>
  </si>
  <si>
    <t xml:space="preserve">    *změna</t>
  </si>
  <si>
    <t>POZNÁMKA: Fakturační jednotka je kus. Produkty jsou baleny do modré fólie a ukládají se na palety s označením POR o rozměru 1 000 x 1 000 mm.</t>
  </si>
  <si>
    <t xml:space="preserve">Prodej a objednání je možné pouze po ucelených paletách. </t>
  </si>
  <si>
    <t>STROPNÍ NOSNÍKY PORFIX</t>
  </si>
  <si>
    <r>
      <rPr>
        <sz val="10"/>
        <rFont val="Arial CE"/>
        <charset val="238"/>
      </rPr>
      <t>typ "A" - obytné prostory do 2,0 kN / m</t>
    </r>
    <r>
      <rPr>
        <vertAlign val="superscript"/>
        <sz val="10"/>
        <rFont val="Arial CE"/>
        <charset val="238"/>
      </rPr>
      <t>2</t>
    </r>
  </si>
  <si>
    <t>Délka</t>
  </si>
  <si>
    <t>Min.uložení- přímo na zdivo/ bez ztužujícího věnce</t>
  </si>
  <si>
    <t>Max. světlost otvoru</t>
  </si>
  <si>
    <t xml:space="preserve">POZNÁMKA: Fakturační jednotka je kus. Stropní konstrukce podléhá statickému posouzení. Společnost PORFIX CZ a.s. nepřebírá odpovědnost za  možné škody  vzniklé neodbornou manipulací. </t>
  </si>
  <si>
    <t>U-PROFILY PORFIX</t>
  </si>
  <si>
    <t xml:space="preserve">Šířka otvoru </t>
  </si>
  <si>
    <t xml:space="preserve">Výška otvoru        </t>
  </si>
  <si>
    <t>kg / pal</t>
  </si>
  <si>
    <t>bm</t>
  </si>
  <si>
    <t>POZNÁMKA: U-profil lze za učitých podmínek použít jako nosný překlad. Více informací naleznete v TECHNICKÝCH LISTECH. Fakturační jednotka je kus. Produkty jsou baleny do modré fólie a ukládají se na palety s označením POR o rozměru 1 000 x 920 mm, 1 000 x 1 020 mm, 1 000 x 1 145 mm.</t>
  </si>
  <si>
    <t xml:space="preserve"> </t>
  </si>
  <si>
    <t>MALTOVINY PORFIX</t>
  </si>
  <si>
    <t>Název</t>
  </si>
  <si>
    <t>Počet pytlů na paletě</t>
  </si>
  <si>
    <t xml:space="preserve">Hmotnost </t>
  </si>
  <si>
    <t>Cena ( bez DPH)</t>
  </si>
  <si>
    <t>kg / pytel</t>
  </si>
  <si>
    <t>kg / paleta</t>
  </si>
  <si>
    <t>Kč / pytel</t>
  </si>
  <si>
    <t>Kč / kg</t>
  </si>
  <si>
    <t xml:space="preserve">Lepidlo </t>
  </si>
  <si>
    <t xml:space="preserve">Zakládací malta </t>
  </si>
  <si>
    <t>POZNÁMKA: Fakturační jednotka je kg.</t>
  </si>
  <si>
    <t>ZDÍCÍ NEREZOVÁ SPOJKA PORFIX</t>
  </si>
  <si>
    <t>Počet ks v balení</t>
  </si>
  <si>
    <t>Kč / bal</t>
  </si>
  <si>
    <t>Zdící nerezová spojka</t>
  </si>
  <si>
    <t>POZNÁMKA: Fakturační jednotka je ks. Prodej pouze po uceleném balení (25 kusů).</t>
  </si>
  <si>
    <t>SADA NÁŘADÍ</t>
  </si>
  <si>
    <t xml:space="preserve">Sada nářadí </t>
  </si>
  <si>
    <t>Zednická lžíce - 150 mm, gumová palice, zednická lžíce, drážkovač, škrabák na pórobeton, provázek 30 m, vědro 12 l</t>
  </si>
  <si>
    <t>POZNÁMKA: Fakturační jednotka je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</si>
</sst>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00"/>
    <numFmt numFmtId="165" formatCode="_-* #,##0.00\ _K_č_-;\-* #,##0.00\ _K_č_-;_-* &quot;-&quot;??\ _K_č_-;_-@_-"/>
    <numFmt numFmtId="166" formatCode="#,##0.00\ _K_č"/>
    <numFmt numFmtId="167" formatCode="0.0"/>
    <numFmt numFmtId="168" formatCode="_-* #,##0\ _K_č_-;\-* #,##0\ _K_č_-;_-* &quot;-&quot;??\ _K_č_-;_-@_-"/>
    <numFmt numFmtId="169" formatCode="0.0%"/>
    <numFmt numFmtId="170" formatCode="#,##0.000"/>
    <numFmt numFmtId="171" formatCode="#,##0.0"/>
    <numFmt numFmtId="172" formatCode="#,##0\ &quot;Kč&quot;"/>
    <numFmt numFmtId="173" formatCode="#,##0.00\ &quot;Kč&quot;"/>
  </numFmts>
  <fonts count="40" x14ac:knownFonts="1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4"/>
      <color theme="1"/>
      <name val="Calibri"/>
      <charset val="238"/>
      <scheme val="minor"/>
    </font>
    <font>
      <b/>
      <sz val="10"/>
      <color theme="0"/>
      <name val="Arial CE"/>
      <charset val="238"/>
    </font>
    <font>
      <sz val="10"/>
      <color theme="0"/>
      <name val="Arial CE"/>
      <charset val="238"/>
    </font>
    <font>
      <b/>
      <sz val="10"/>
      <color theme="0"/>
      <name val="Arial"/>
      <charset val="238"/>
    </font>
    <font>
      <sz val="10"/>
      <color theme="1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b/>
      <sz val="12"/>
      <color theme="1"/>
      <name val="Arial"/>
      <charset val="238"/>
    </font>
    <font>
      <b/>
      <sz val="8"/>
      <color rgb="FFFF0000"/>
      <name val="Arial CE"/>
      <charset val="238"/>
    </font>
    <font>
      <b/>
      <sz val="11"/>
      <color theme="1"/>
      <name val="Calibri"/>
      <charset val="238"/>
      <scheme val="minor"/>
    </font>
    <font>
      <b/>
      <sz val="8"/>
      <name val="Arial CE"/>
      <charset val="238"/>
    </font>
    <font>
      <sz val="10"/>
      <name val="Arial"/>
      <charset val="238"/>
    </font>
    <font>
      <b/>
      <sz val="10"/>
      <color rgb="FFFF0000"/>
      <name val="Arial"/>
      <charset val="238"/>
    </font>
    <font>
      <b/>
      <sz val="11"/>
      <name val="Arial CE"/>
      <charset val="238"/>
    </font>
    <font>
      <b/>
      <sz val="9"/>
      <color theme="0"/>
      <name val="Arial CE"/>
      <charset val="238"/>
    </font>
    <font>
      <b/>
      <sz val="18"/>
      <name val="Arial CE"/>
      <charset val="238"/>
    </font>
    <font>
      <sz val="11"/>
      <name val="Arial CE"/>
      <charset val="238"/>
    </font>
    <font>
      <b/>
      <sz val="12"/>
      <color theme="1"/>
      <name val="Calibri"/>
      <charset val="238"/>
      <scheme val="minor"/>
    </font>
    <font>
      <b/>
      <sz val="12"/>
      <color rgb="FF7030A0"/>
      <name val="Arial CE"/>
      <charset val="238"/>
    </font>
    <font>
      <sz val="12"/>
      <name val="Arial CE"/>
      <charset val="238"/>
    </font>
    <font>
      <sz val="10"/>
      <color rgb="FFFF0000"/>
      <name val="Arial CE"/>
      <charset val="238"/>
    </font>
    <font>
      <b/>
      <sz val="12"/>
      <color theme="1"/>
      <name val="Arial CE"/>
      <charset val="238"/>
    </font>
    <font>
      <b/>
      <sz val="12"/>
      <color rgb="FFFF0000"/>
      <name val="Arial CE"/>
      <charset val="238"/>
    </font>
    <font>
      <sz val="9"/>
      <name val="Arial CE"/>
      <charset val="238"/>
    </font>
    <font>
      <b/>
      <sz val="12"/>
      <color theme="0"/>
      <name val="Calibri"/>
      <charset val="238"/>
      <scheme val="minor"/>
    </font>
    <font>
      <sz val="11"/>
      <color rgb="FFFF0000"/>
      <name val="Calibri"/>
      <charset val="238"/>
      <scheme val="minor"/>
    </font>
    <font>
      <sz val="12"/>
      <color theme="0"/>
      <name val="Arial CE"/>
      <charset val="238"/>
    </font>
    <font>
      <b/>
      <sz val="12"/>
      <color rgb="FFFF0000"/>
      <name val="Calibri"/>
      <charset val="238"/>
      <scheme val="minor"/>
    </font>
    <font>
      <b/>
      <vertAlign val="superscript"/>
      <sz val="10"/>
      <color indexed="9"/>
      <name val="Arial CE"/>
      <charset val="238"/>
    </font>
    <font>
      <b/>
      <sz val="10"/>
      <color indexed="9"/>
      <name val="Arial CE"/>
      <charset val="238"/>
    </font>
    <font>
      <vertAlign val="superscript"/>
      <sz val="10"/>
      <name val="Arial CE"/>
      <charset val="238"/>
    </font>
    <font>
      <sz val="12"/>
      <color theme="1"/>
      <name val="Arial CE"/>
      <charset val="238"/>
    </font>
    <font>
      <b/>
      <vertAlign val="subscript"/>
      <sz val="8"/>
      <color theme="0"/>
      <name val="Arial CE"/>
      <charset val="238"/>
    </font>
    <font>
      <b/>
      <sz val="8"/>
      <color theme="0"/>
      <name val="Arial CE"/>
      <charset val="238"/>
    </font>
    <font>
      <b/>
      <vertAlign val="superscript"/>
      <sz val="10"/>
      <color theme="0"/>
      <name val="Arial CE"/>
      <charset val="238"/>
    </font>
    <font>
      <b/>
      <vertAlign val="subscript"/>
      <sz val="8"/>
      <color theme="0"/>
      <name val="Arial"/>
      <charset val="238"/>
    </font>
    <font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5" fontId="39" fillId="0" borderId="0" applyFont="0" applyFill="0" applyBorder="0" applyAlignment="0" applyProtection="0"/>
    <xf numFmtId="0" fontId="14" fillId="0" borderId="0"/>
    <xf numFmtId="0" fontId="14" fillId="0" borderId="0"/>
  </cellStyleXfs>
  <cellXfs count="211">
    <xf numFmtId="0" fontId="0" fillId="0" borderId="0" xfId="0"/>
    <xf numFmtId="0" fontId="0" fillId="0" borderId="0" xfId="0" applyAlignment="1">
      <alignment wrapText="1"/>
    </xf>
    <xf numFmtId="167" fontId="0" fillId="0" borderId="0" xfId="0" applyNumberFormat="1"/>
    <xf numFmtId="164" fontId="0" fillId="0" borderId="0" xfId="0" applyNumberFormat="1"/>
    <xf numFmtId="4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/>
    </xf>
    <xf numFmtId="168" fontId="7" fillId="0" borderId="1" xfId="1" applyNumberFormat="1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center"/>
    </xf>
    <xf numFmtId="1" fontId="7" fillId="4" borderId="1" xfId="1" applyNumberFormat="1" applyFont="1" applyFill="1" applyBorder="1" applyAlignment="1">
      <alignment horizontal="center"/>
    </xf>
    <xf numFmtId="2" fontId="7" fillId="4" borderId="2" xfId="0" applyNumberFormat="1" applyFont="1" applyFill="1" applyBorder="1" applyAlignment="1">
      <alignment horizontal="center"/>
    </xf>
    <xf numFmtId="1" fontId="8" fillId="3" borderId="5" xfId="1" applyNumberFormat="1" applyFont="1" applyFill="1" applyBorder="1" applyAlignment="1">
      <alignment horizontal="center"/>
    </xf>
    <xf numFmtId="0" fontId="9" fillId="0" borderId="0" xfId="0" applyFont="1"/>
    <xf numFmtId="164" fontId="0" fillId="0" borderId="6" xfId="0" applyNumberFormat="1" applyBorder="1"/>
    <xf numFmtId="167" fontId="0" fillId="0" borderId="6" xfId="0" applyNumberFormat="1" applyBorder="1"/>
    <xf numFmtId="0" fontId="8" fillId="0" borderId="0" xfId="0" applyFont="1"/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3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Alignment="1">
      <alignment vertical="center" wrapText="1"/>
    </xf>
    <xf numFmtId="2" fontId="4" fillId="3" borderId="0" xfId="0" applyNumberFormat="1" applyFont="1" applyFill="1" applyAlignment="1">
      <alignment horizontal="center" vertical="center" wrapText="1"/>
    </xf>
    <xf numFmtId="0" fontId="0" fillId="0" borderId="2" xfId="0" applyBorder="1"/>
    <xf numFmtId="0" fontId="0" fillId="0" borderId="10" xfId="0" applyBorder="1"/>
    <xf numFmtId="1" fontId="0" fillId="4" borderId="2" xfId="0" applyNumberForma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 vertical="center"/>
    </xf>
    <xf numFmtId="169" fontId="8" fillId="3" borderId="0" xfId="0" applyNumberFormat="1" applyFont="1" applyFill="1" applyAlignment="1">
      <alignment horizontal="right" vertical="center"/>
    </xf>
    <xf numFmtId="1" fontId="0" fillId="3" borderId="0" xfId="0" applyNumberForma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center"/>
    </xf>
    <xf numFmtId="0" fontId="10" fillId="0" borderId="0" xfId="0" applyFont="1" applyAlignment="1">
      <alignment horizontal="left"/>
    </xf>
    <xf numFmtId="170" fontId="4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11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4" fontId="4" fillId="2" borderId="2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vertical="center" wrapText="1"/>
    </xf>
    <xf numFmtId="2" fontId="6" fillId="3" borderId="0" xfId="0" applyNumberFormat="1" applyFont="1" applyFill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left"/>
    </xf>
    <xf numFmtId="0" fontId="12" fillId="0" borderId="0" xfId="0" applyFont="1"/>
    <xf numFmtId="4" fontId="0" fillId="0" borderId="0" xfId="0" applyNumberFormat="1" applyAlignment="1">
      <alignment wrapText="1"/>
    </xf>
    <xf numFmtId="2" fontId="6" fillId="2" borderId="1" xfId="0" applyNumberFormat="1" applyFont="1" applyFill="1" applyBorder="1" applyAlignment="1">
      <alignment horizontal="center" vertical="center" wrapText="1"/>
    </xf>
    <xf numFmtId="170" fontId="6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 wrapText="1"/>
    </xf>
    <xf numFmtId="171" fontId="0" fillId="3" borderId="1" xfId="0" applyNumberFormat="1" applyFill="1" applyBorder="1" applyAlignment="1">
      <alignment horizontal="center" wrapText="1"/>
    </xf>
    <xf numFmtId="0" fontId="13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wrapText="1"/>
    </xf>
    <xf numFmtId="4" fontId="12" fillId="0" borderId="0" xfId="0" applyNumberFormat="1" applyFont="1" applyAlignment="1">
      <alignment wrapText="1"/>
    </xf>
    <xf numFmtId="2" fontId="6" fillId="2" borderId="2" xfId="0" applyNumberFormat="1" applyFont="1" applyFill="1" applyBorder="1" applyAlignment="1">
      <alignment vertical="center" wrapText="1"/>
    </xf>
    <xf numFmtId="2" fontId="6" fillId="3" borderId="5" xfId="0" applyNumberFormat="1" applyFont="1" applyFill="1" applyBorder="1" applyAlignment="1">
      <alignment vertical="center" wrapText="1"/>
    </xf>
    <xf numFmtId="3" fontId="0" fillId="0" borderId="1" xfId="0" applyNumberForma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3" fontId="15" fillId="3" borderId="5" xfId="0" applyNumberFormat="1" applyFont="1" applyFill="1" applyBorder="1" applyAlignment="1">
      <alignment horizontal="center" vertical="center"/>
    </xf>
    <xf numFmtId="169" fontId="15" fillId="3" borderId="0" xfId="0" applyNumberFormat="1" applyFont="1" applyFill="1"/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2" fontId="6" fillId="2" borderId="2" xfId="0" applyNumberFormat="1" applyFont="1" applyFill="1" applyBorder="1" applyAlignment="1">
      <alignment vertical="center"/>
    </xf>
    <xf numFmtId="2" fontId="6" fillId="0" borderId="5" xfId="0" applyNumberFormat="1" applyFont="1" applyBorder="1" applyAlignment="1">
      <alignment vertical="center"/>
    </xf>
    <xf numFmtId="2" fontId="6" fillId="0" borderId="0" xfId="0" applyNumberFormat="1" applyFont="1" applyAlignment="1">
      <alignment vertical="center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169" fontId="15" fillId="0" borderId="0" xfId="0" applyNumberFormat="1" applyFont="1" applyAlignment="1">
      <alignment vertical="center"/>
    </xf>
    <xf numFmtId="0" fontId="16" fillId="0" borderId="0" xfId="0" applyFont="1"/>
    <xf numFmtId="2" fontId="0" fillId="0" borderId="0" xfId="0" applyNumberFormat="1"/>
    <xf numFmtId="0" fontId="17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7" fontId="1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170" fontId="8" fillId="0" borderId="0" xfId="0" applyNumberFormat="1" applyFont="1"/>
    <xf numFmtId="4" fontId="4" fillId="2" borderId="1" xfId="0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172" fontId="14" fillId="3" borderId="0" xfId="0" applyNumberFormat="1" applyFont="1" applyFill="1" applyAlignment="1">
      <alignment horizontal="center"/>
    </xf>
    <xf numFmtId="169" fontId="15" fillId="0" borderId="0" xfId="0" applyNumberFormat="1" applyFont="1"/>
    <xf numFmtId="0" fontId="0" fillId="3" borderId="0" xfId="0" applyFill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/>
    </xf>
    <xf numFmtId="3" fontId="0" fillId="0" borderId="1" xfId="1" applyNumberFormat="1" applyFont="1" applyFill="1" applyBorder="1" applyAlignment="1">
      <alignment horizontal="center"/>
    </xf>
    <xf numFmtId="0" fontId="23" fillId="0" borderId="0" xfId="0" applyFont="1"/>
    <xf numFmtId="2" fontId="0" fillId="0" borderId="1" xfId="1" applyNumberFormat="1" applyFont="1" applyFill="1" applyBorder="1" applyAlignment="1">
      <alignment horizontal="center"/>
    </xf>
    <xf numFmtId="0" fontId="7" fillId="0" borderId="0" xfId="0" applyFont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2" xfId="0" applyNumberForma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4" fillId="0" borderId="0" xfId="0" applyFont="1"/>
    <xf numFmtId="0" fontId="25" fillId="0" borderId="0" xfId="0" applyFont="1"/>
    <xf numFmtId="2" fontId="7" fillId="0" borderId="1" xfId="0" applyNumberFormat="1" applyFont="1" applyBorder="1" applyAlignment="1">
      <alignment horizontal="center"/>
    </xf>
    <xf numFmtId="171" fontId="0" fillId="0" borderId="0" xfId="1" applyNumberFormat="1" applyFont="1" applyFill="1" applyBorder="1" applyAlignment="1">
      <alignment horizontal="center"/>
    </xf>
    <xf numFmtId="3" fontId="0" fillId="0" borderId="0" xfId="1" applyNumberFormat="1" applyFont="1" applyFill="1" applyBorder="1" applyAlignment="1">
      <alignment horizontal="center"/>
    </xf>
    <xf numFmtId="3" fontId="0" fillId="0" borderId="0" xfId="0" applyNumberFormat="1"/>
    <xf numFmtId="0" fontId="4" fillId="2" borderId="12" xfId="0" applyFont="1" applyFill="1" applyBorder="1" applyAlignment="1">
      <alignment horizontal="center" vertical="center" wrapText="1"/>
    </xf>
    <xf numFmtId="0" fontId="26" fillId="0" borderId="0" xfId="0" applyFont="1"/>
    <xf numFmtId="4" fontId="4" fillId="2" borderId="3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horizontal="center"/>
    </xf>
    <xf numFmtId="0" fontId="1" fillId="0" borderId="0" xfId="0" applyFont="1"/>
    <xf numFmtId="4" fontId="0" fillId="0" borderId="0" xfId="0" applyNumberFormat="1"/>
    <xf numFmtId="170" fontId="0" fillId="0" borderId="0" xfId="0" applyNumberFormat="1"/>
    <xf numFmtId="4" fontId="7" fillId="0" borderId="0" xfId="0" applyNumberFormat="1" applyFont="1"/>
    <xf numFmtId="170" fontId="5" fillId="0" borderId="0" xfId="0" applyNumberFormat="1" applyFont="1"/>
    <xf numFmtId="4" fontId="29" fillId="5" borderId="0" xfId="0" applyNumberFormat="1" applyFont="1" applyFill="1"/>
    <xf numFmtId="171" fontId="7" fillId="3" borderId="1" xfId="1" applyNumberFormat="1" applyFont="1" applyFill="1" applyBorder="1" applyAlignment="1">
      <alignment horizontal="center"/>
    </xf>
    <xf numFmtId="171" fontId="0" fillId="3" borderId="1" xfId="1" applyNumberFormat="1" applyFont="1" applyFill="1" applyBorder="1" applyAlignment="1">
      <alignment horizontal="center"/>
    </xf>
    <xf numFmtId="4" fontId="0" fillId="0" borderId="1" xfId="1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66" fontId="0" fillId="3" borderId="0" xfId="0" applyNumberFormat="1" applyFill="1" applyAlignment="1">
      <alignment horizontal="right"/>
    </xf>
    <xf numFmtId="171" fontId="0" fillId="0" borderId="1" xfId="1" applyNumberFormat="1" applyFont="1" applyFill="1" applyBorder="1" applyAlignment="1">
      <alignment horizontal="center"/>
    </xf>
    <xf numFmtId="166" fontId="0" fillId="3" borderId="0" xfId="0" applyNumberFormat="1" applyFill="1"/>
    <xf numFmtId="2" fontId="0" fillId="3" borderId="0" xfId="0" applyNumberFormat="1" applyFill="1"/>
    <xf numFmtId="3" fontId="23" fillId="0" borderId="0" xfId="0" applyNumberFormat="1" applyFont="1" applyAlignment="1">
      <alignment horizontal="center"/>
    </xf>
    <xf numFmtId="4" fontId="23" fillId="0" borderId="0" xfId="0" applyNumberFormat="1" applyFont="1"/>
    <xf numFmtId="4" fontId="5" fillId="6" borderId="0" xfId="0" applyNumberFormat="1" applyFont="1" applyFill="1"/>
    <xf numFmtId="3" fontId="7" fillId="0" borderId="1" xfId="1" applyNumberFormat="1" applyFont="1" applyFill="1" applyBorder="1" applyAlignment="1">
      <alignment horizontal="center"/>
    </xf>
    <xf numFmtId="171" fontId="7" fillId="0" borderId="1" xfId="1" applyNumberFormat="1" applyFont="1" applyFill="1" applyBorder="1" applyAlignment="1">
      <alignment horizontal="center"/>
    </xf>
    <xf numFmtId="171" fontId="0" fillId="7" borderId="0" xfId="1" applyNumberFormat="1" applyFont="1" applyFill="1" applyBorder="1" applyAlignment="1">
      <alignment horizontal="center"/>
    </xf>
    <xf numFmtId="3" fontId="0" fillId="7" borderId="0" xfId="1" applyNumberFormat="1" applyFont="1" applyFill="1" applyBorder="1" applyAlignment="1">
      <alignment horizontal="center"/>
    </xf>
    <xf numFmtId="3" fontId="0" fillId="3" borderId="0" xfId="1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4" fillId="2" borderId="12" xfId="0" applyNumberFormat="1" applyFont="1" applyFill="1" applyBorder="1" applyAlignment="1">
      <alignment horizontal="center" vertical="center" wrapText="1"/>
    </xf>
    <xf numFmtId="171" fontId="0" fillId="0" borderId="1" xfId="0" applyNumberFormat="1" applyBorder="1" applyAlignment="1">
      <alignment horizontal="center"/>
    </xf>
    <xf numFmtId="4" fontId="0" fillId="3" borderId="0" xfId="0" applyNumberFormat="1" applyFill="1" applyAlignment="1">
      <alignment horizontal="center"/>
    </xf>
    <xf numFmtId="0" fontId="27" fillId="3" borderId="0" xfId="0" applyFont="1" applyFill="1" applyAlignment="1">
      <alignment vertical="center"/>
    </xf>
    <xf numFmtId="2" fontId="4" fillId="0" borderId="0" xfId="0" applyNumberFormat="1" applyFont="1" applyAlignment="1">
      <alignment horizontal="center" vertical="center" wrapText="1"/>
    </xf>
    <xf numFmtId="169" fontId="4" fillId="0" borderId="0" xfId="0" applyNumberFormat="1" applyFont="1" applyAlignment="1">
      <alignment horizontal="center" vertical="center"/>
    </xf>
    <xf numFmtId="4" fontId="0" fillId="3" borderId="1" xfId="1" applyNumberFormat="1" applyFon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173" fontId="8" fillId="0" borderId="0" xfId="0" applyNumberFormat="1" applyFont="1" applyAlignment="1">
      <alignment horizontal="center" vertical="center"/>
    </xf>
    <xf numFmtId="10" fontId="8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4" fontId="0" fillId="8" borderId="1" xfId="1" applyNumberFormat="1" applyFont="1" applyFill="1" applyBorder="1" applyAlignment="1">
      <alignment horizontal="center"/>
    </xf>
    <xf numFmtId="4" fontId="0" fillId="8" borderId="1" xfId="0" applyNumberFormat="1" applyFill="1" applyBorder="1" applyAlignment="1">
      <alignment horizontal="center"/>
    </xf>
    <xf numFmtId="0" fontId="30" fillId="0" borderId="0" xfId="0" applyFont="1" applyAlignment="1">
      <alignment vertical="center"/>
    </xf>
    <xf numFmtId="173" fontId="8" fillId="0" borderId="0" xfId="0" applyNumberFormat="1" applyFont="1"/>
    <xf numFmtId="10" fontId="8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2" fontId="28" fillId="0" borderId="0" xfId="0" applyNumberFormat="1" applyFont="1" applyAlignment="1">
      <alignment wrapText="1"/>
    </xf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5" fillId="6" borderId="10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/>
    </xf>
    <xf numFmtId="4" fontId="4" fillId="2" borderId="13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5" fillId="6" borderId="10" xfId="0" applyFont="1" applyFill="1" applyBorder="1"/>
    <xf numFmtId="0" fontId="5" fillId="5" borderId="10" xfId="0" applyFont="1" applyFill="1" applyBorder="1"/>
    <xf numFmtId="0" fontId="0" fillId="0" borderId="3" xfId="0" applyBorder="1" applyAlignment="1">
      <alignment horizontal="center" vertical="center"/>
    </xf>
    <xf numFmtId="0" fontId="9" fillId="0" borderId="6" xfId="0" applyFont="1" applyBorder="1"/>
    <xf numFmtId="0" fontId="0" fillId="0" borderId="6" xfId="0" applyBorder="1"/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</cellXfs>
  <cellStyles count="4">
    <cellStyle name="Čárka" xfId="1" builtinId="3"/>
    <cellStyle name="Normální" xfId="0" builtinId="0"/>
    <cellStyle name="Normální 2" xfId="2" xr:uid="{00000000-0005-0000-0000-000031000000}"/>
    <cellStyle name="Normální 2 2" xfId="3" xr:uid="{00000000-0005-0000-0000-000032000000}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141768</xdr:colOff>
      <xdr:row>15</xdr:row>
      <xdr:rowOff>279015</xdr:rowOff>
    </xdr:from>
    <xdr:to>
      <xdr:col>0</xdr:col>
      <xdr:colOff>1189518</xdr:colOff>
      <xdr:row>18</xdr:row>
      <xdr:rowOff>144556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1605" y="3395345"/>
          <a:ext cx="1047750" cy="551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132907</xdr:colOff>
      <xdr:row>23</xdr:row>
      <xdr:rowOff>291864</xdr:rowOff>
    </xdr:from>
    <xdr:to>
      <xdr:col>0</xdr:col>
      <xdr:colOff>1190182</xdr:colOff>
      <xdr:row>26</xdr:row>
      <xdr:rowOff>152978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2715" y="4962525"/>
          <a:ext cx="1057275" cy="546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132908</xdr:rowOff>
    </xdr:from>
    <xdr:to>
      <xdr:col>1</xdr:col>
      <xdr:colOff>4430</xdr:colOff>
      <xdr:row>11</xdr:row>
      <xdr:rowOff>0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/>
        <a:srcRect l="6614" t="44209" r="77116" b="30159"/>
        <a:stretch>
          <a:fillRect/>
        </a:stretch>
      </xdr:blipFill>
      <xdr:spPr>
        <a:xfrm>
          <a:off x="0" y="1527175"/>
          <a:ext cx="1261110" cy="8883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79744</xdr:colOff>
      <xdr:row>45</xdr:row>
      <xdr:rowOff>1</xdr:rowOff>
    </xdr:from>
    <xdr:to>
      <xdr:col>0</xdr:col>
      <xdr:colOff>1215753</xdr:colOff>
      <xdr:row>51</xdr:row>
      <xdr:rowOff>185882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9159240"/>
          <a:ext cx="1136015" cy="1191260"/>
        </a:xfrm>
        <a:prstGeom prst="rect">
          <a:avLst/>
        </a:prstGeom>
      </xdr:spPr>
    </xdr:pic>
    <xdr:clientData/>
  </xdr:twoCellAnchor>
  <xdr:twoCellAnchor editAs="oneCell">
    <xdr:from>
      <xdr:col>0</xdr:col>
      <xdr:colOff>106326</xdr:colOff>
      <xdr:row>32</xdr:row>
      <xdr:rowOff>398721</xdr:rowOff>
    </xdr:from>
    <xdr:to>
      <xdr:col>0</xdr:col>
      <xdr:colOff>1154076</xdr:colOff>
      <xdr:row>36</xdr:row>
      <xdr:rowOff>95914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6045" y="6791325"/>
          <a:ext cx="1047750" cy="718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31750</xdr:colOff>
      <xdr:row>2</xdr:row>
      <xdr:rowOff>116417</xdr:rowOff>
    </xdr:from>
    <xdr:ext cx="1023408" cy="714376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750" y="451485"/>
          <a:ext cx="102298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72254</xdr:colOff>
      <xdr:row>20</xdr:row>
      <xdr:rowOff>129116</xdr:rowOff>
    </xdr:from>
    <xdr:ext cx="968874" cy="844550"/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2254" y="4176183"/>
          <a:ext cx="968874" cy="844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3</xdr:row>
      <xdr:rowOff>0</xdr:rowOff>
    </xdr:from>
    <xdr:ext cx="942975" cy="489585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825" y="533400"/>
          <a:ext cx="942975" cy="48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11</xdr:row>
      <xdr:rowOff>47625</xdr:rowOff>
    </xdr:from>
    <xdr:ext cx="981075" cy="691515"/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2150745"/>
          <a:ext cx="981075" cy="691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</xdr:colOff>
      <xdr:row>3</xdr:row>
      <xdr:rowOff>41910</xdr:rowOff>
    </xdr:from>
    <xdr:ext cx="1000125" cy="754380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195" y="605790"/>
          <a:ext cx="1000125" cy="754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121920</xdr:colOff>
      <xdr:row>16</xdr:row>
      <xdr:rowOff>137160</xdr:rowOff>
    </xdr:from>
    <xdr:ext cx="815340" cy="1066800"/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28" r="16128"/>
        <a:stretch/>
      </xdr:blipFill>
      <xdr:spPr>
        <a:xfrm>
          <a:off x="121920" y="3467100"/>
          <a:ext cx="815340" cy="1066800"/>
        </a:xfrm>
        <a:prstGeom prst="rect">
          <a:avLst/>
        </a:prstGeom>
        <a:ln>
          <a:noFill/>
        </a:ln>
      </xdr:spPr>
    </xdr:pic>
    <xdr:clientData/>
  </xdr:oneCellAnchor>
  <xdr:twoCellAnchor editAs="oneCell">
    <xdr:from>
      <xdr:col>0</xdr:col>
      <xdr:colOff>91441</xdr:colOff>
      <xdr:row>2</xdr:row>
      <xdr:rowOff>114300</xdr:rowOff>
    </xdr:from>
    <xdr:to>
      <xdr:col>0</xdr:col>
      <xdr:colOff>1013461</xdr:colOff>
      <xdr:row>7</xdr:row>
      <xdr:rowOff>43253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" y="449580"/>
          <a:ext cx="922020" cy="114617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10</xdr:row>
      <xdr:rowOff>137160</xdr:rowOff>
    </xdr:from>
    <xdr:to>
      <xdr:col>0</xdr:col>
      <xdr:colOff>1005841</xdr:colOff>
      <xdr:row>13</xdr:row>
      <xdr:rowOff>150599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0" y="2314575"/>
          <a:ext cx="891540" cy="693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U76"/>
  <sheetViews>
    <sheetView showGridLines="0" topLeftCell="A55" zoomScale="86" zoomScaleNormal="86" workbookViewId="0">
      <selection activeCell="N40" sqref="N40"/>
    </sheetView>
  </sheetViews>
  <sheetFormatPr defaultColWidth="9" defaultRowHeight="13.2" x14ac:dyDescent="0.25"/>
  <cols>
    <col min="1" max="1" width="18.33203125" customWidth="1"/>
    <col min="2" max="4" width="13.21875" customWidth="1"/>
    <col min="5" max="8" width="13.33203125" customWidth="1"/>
    <col min="9" max="9" width="13.21875" customWidth="1"/>
    <col min="10" max="15" width="13.33203125" customWidth="1"/>
    <col min="16" max="16" width="10.6640625" customWidth="1"/>
    <col min="17" max="17" width="9.33203125" customWidth="1"/>
    <col min="18" max="18" width="9.109375" style="82" customWidth="1"/>
    <col min="19" max="19" width="8.88671875" customWidth="1"/>
  </cols>
  <sheetData>
    <row r="1" spans="1:21" x14ac:dyDescent="0.25">
      <c r="I1" s="71"/>
      <c r="J1" s="133"/>
      <c r="K1" s="134"/>
      <c r="L1" s="134"/>
      <c r="M1" s="133"/>
      <c r="N1" s="133"/>
      <c r="O1" s="134"/>
      <c r="P1" s="176"/>
      <c r="Q1" s="177"/>
      <c r="R1" s="177"/>
      <c r="S1" s="177"/>
      <c r="T1" s="177"/>
    </row>
    <row r="2" spans="1:21" ht="22.8" x14ac:dyDescent="0.4">
      <c r="C2" s="101" t="s">
        <v>0</v>
      </c>
      <c r="D2" s="101"/>
      <c r="E2" s="101"/>
      <c r="I2" s="71"/>
      <c r="J2" s="133"/>
      <c r="K2" s="134"/>
      <c r="L2" s="134"/>
      <c r="M2" s="133"/>
      <c r="N2" s="4" t="s">
        <v>1</v>
      </c>
      <c r="O2" s="94"/>
      <c r="P2" s="177"/>
      <c r="Q2" s="177"/>
      <c r="R2" s="177"/>
      <c r="S2" s="177"/>
      <c r="T2" s="177"/>
    </row>
    <row r="3" spans="1:21" ht="15.6" customHeight="1" x14ac:dyDescent="0.3">
      <c r="C3" s="102"/>
      <c r="D3" s="5"/>
      <c r="E3" s="5"/>
      <c r="I3" s="71"/>
      <c r="J3" s="133"/>
      <c r="K3" s="134"/>
      <c r="L3" s="134"/>
      <c r="M3" s="133"/>
      <c r="N3" s="133"/>
      <c r="O3" s="134"/>
      <c r="P3" s="177"/>
      <c r="Q3" s="177"/>
      <c r="R3" s="177"/>
      <c r="S3" s="177"/>
      <c r="T3" s="177"/>
      <c r="U3" s="1"/>
    </row>
    <row r="4" spans="1:21" ht="22.8" x14ac:dyDescent="0.4">
      <c r="C4" s="101"/>
      <c r="D4" s="101"/>
      <c r="E4" s="101"/>
      <c r="I4" s="71"/>
      <c r="J4" s="133"/>
      <c r="K4" s="134"/>
      <c r="L4" s="134"/>
      <c r="M4" s="135"/>
      <c r="O4" s="136"/>
      <c r="P4" s="177"/>
      <c r="Q4" s="177"/>
      <c r="R4" s="177"/>
      <c r="S4" s="177"/>
      <c r="T4" s="177"/>
      <c r="U4" s="1"/>
    </row>
    <row r="5" spans="1:21" ht="18" customHeight="1" x14ac:dyDescent="0.4">
      <c r="C5" s="5" t="s">
        <v>2</v>
      </c>
      <c r="D5" s="101"/>
      <c r="E5" s="101"/>
      <c r="I5" s="71"/>
      <c r="J5" s="133"/>
      <c r="K5" s="134"/>
      <c r="L5" s="134"/>
      <c r="M5" s="135"/>
      <c r="O5" s="136"/>
      <c r="P5" s="177"/>
      <c r="Q5" s="177"/>
      <c r="R5" s="177"/>
      <c r="S5" s="177"/>
      <c r="T5" s="177"/>
      <c r="U5" s="1"/>
    </row>
    <row r="6" spans="1:21" ht="17.399999999999999" customHeight="1" x14ac:dyDescent="0.3">
      <c r="B6" s="103"/>
      <c r="C6" s="104" t="s">
        <v>3</v>
      </c>
      <c r="D6" s="5"/>
      <c r="E6" s="5"/>
      <c r="F6" s="105"/>
      <c r="I6" s="71"/>
      <c r="J6" s="133"/>
      <c r="K6" s="134"/>
      <c r="L6" s="134"/>
      <c r="M6" s="137" t="s">
        <v>4</v>
      </c>
      <c r="N6" s="194" t="s">
        <v>5</v>
      </c>
      <c r="O6" s="194"/>
      <c r="P6" s="177"/>
      <c r="Q6" s="177"/>
      <c r="R6" s="177"/>
      <c r="S6" s="177"/>
      <c r="T6" s="177"/>
      <c r="U6" s="1"/>
    </row>
    <row r="7" spans="1:21" ht="39.6" x14ac:dyDescent="0.25">
      <c r="B7" s="179"/>
      <c r="C7" s="179"/>
      <c r="D7" s="195"/>
      <c r="E7" s="106" t="s">
        <v>6</v>
      </c>
      <c r="F7" s="7" t="s">
        <v>7</v>
      </c>
      <c r="G7" s="191" t="s">
        <v>8</v>
      </c>
      <c r="H7" s="192"/>
      <c r="I7" s="95" t="s">
        <v>9</v>
      </c>
      <c r="J7" s="130" t="s">
        <v>10</v>
      </c>
      <c r="K7" s="183" t="s">
        <v>11</v>
      </c>
      <c r="L7" s="184"/>
      <c r="M7" s="185" t="s">
        <v>12</v>
      </c>
      <c r="N7" s="185"/>
      <c r="O7" s="185"/>
      <c r="P7" s="27"/>
      <c r="Q7" s="172"/>
      <c r="R7" s="172"/>
      <c r="U7" s="1"/>
    </row>
    <row r="8" spans="1:21" ht="15.6" x14ac:dyDescent="0.25">
      <c r="B8" s="24" t="s">
        <v>13</v>
      </c>
      <c r="C8" s="24" t="s">
        <v>14</v>
      </c>
      <c r="D8" s="24" t="s">
        <v>15</v>
      </c>
      <c r="E8" s="24" t="s">
        <v>16</v>
      </c>
      <c r="F8" s="107" t="s">
        <v>17</v>
      </c>
      <c r="G8" s="108" t="s">
        <v>18</v>
      </c>
      <c r="H8" s="47" t="s">
        <v>19</v>
      </c>
      <c r="I8" s="55" t="s">
        <v>20</v>
      </c>
      <c r="J8" s="39" t="s">
        <v>21</v>
      </c>
      <c r="K8" s="47" t="s">
        <v>22</v>
      </c>
      <c r="L8" s="47" t="s">
        <v>23</v>
      </c>
      <c r="M8" s="95" t="s">
        <v>24</v>
      </c>
      <c r="N8" s="95" t="s">
        <v>25</v>
      </c>
      <c r="O8" s="95" t="s">
        <v>26</v>
      </c>
      <c r="P8" s="29"/>
      <c r="Q8" s="160"/>
      <c r="R8" s="160"/>
    </row>
    <row r="9" spans="1:21" x14ac:dyDescent="0.25">
      <c r="B9" s="56">
        <v>500</v>
      </c>
      <c r="C9" s="56">
        <v>250</v>
      </c>
      <c r="D9" s="56">
        <v>300</v>
      </c>
      <c r="E9" s="109">
        <v>0.27</v>
      </c>
      <c r="F9" s="110">
        <v>3.53</v>
      </c>
      <c r="G9" s="111">
        <f>1/(0.5*0.25*0.3)</f>
        <v>26.666666666666668</v>
      </c>
      <c r="H9" s="112">
        <v>8</v>
      </c>
      <c r="I9" s="112">
        <v>900</v>
      </c>
      <c r="J9" s="138">
        <v>22</v>
      </c>
      <c r="K9" s="139">
        <v>1.5</v>
      </c>
      <c r="L9" s="112">
        <v>40</v>
      </c>
      <c r="M9" s="140">
        <v>5146.6666666666697</v>
      </c>
      <c r="N9" s="141">
        <f>O9*H9</f>
        <v>1544</v>
      </c>
      <c r="O9" s="141">
        <v>193</v>
      </c>
      <c r="P9" s="142"/>
      <c r="Q9" s="170"/>
      <c r="R9" s="171"/>
    </row>
    <row r="10" spans="1:21" x14ac:dyDescent="0.25">
      <c r="B10" s="25">
        <v>500</v>
      </c>
      <c r="C10" s="25">
        <v>250</v>
      </c>
      <c r="D10" s="25">
        <v>375</v>
      </c>
      <c r="E10" s="56">
        <v>0.218</v>
      </c>
      <c r="F10" s="110">
        <v>4.41</v>
      </c>
      <c r="G10" s="111">
        <f>1/(0.5*0.25*0.375)</f>
        <v>21.333333333333332</v>
      </c>
      <c r="H10" s="113">
        <v>8</v>
      </c>
      <c r="I10" s="113">
        <v>900</v>
      </c>
      <c r="J10" s="143">
        <v>27.5</v>
      </c>
      <c r="K10" s="143">
        <v>1.5</v>
      </c>
      <c r="L10" s="113">
        <v>32</v>
      </c>
      <c r="M10" s="140">
        <v>5098.6666666666697</v>
      </c>
      <c r="N10" s="141">
        <f>O10*H10</f>
        <v>1912</v>
      </c>
      <c r="O10" s="141">
        <v>239</v>
      </c>
      <c r="P10" s="144"/>
      <c r="Q10" s="170"/>
      <c r="R10" s="171"/>
    </row>
    <row r="11" spans="1:21" x14ac:dyDescent="0.25">
      <c r="A11" s="114"/>
      <c r="B11" s="25">
        <v>500</v>
      </c>
      <c r="C11" s="25">
        <v>250</v>
      </c>
      <c r="D11" s="25">
        <v>500</v>
      </c>
      <c r="E11" s="56">
        <v>0.16500000000000001</v>
      </c>
      <c r="F11" s="110">
        <v>5.8819999999999997</v>
      </c>
      <c r="G11" s="115">
        <v>16</v>
      </c>
      <c r="H11" s="113">
        <v>8</v>
      </c>
      <c r="I11" s="113">
        <v>900</v>
      </c>
      <c r="J11" s="143">
        <v>36.700000000000003</v>
      </c>
      <c r="K11" s="143">
        <v>1.5</v>
      </c>
      <c r="L11" s="113">
        <v>24</v>
      </c>
      <c r="M11" s="140">
        <v>4912</v>
      </c>
      <c r="N11" s="141">
        <f>O11*H11</f>
        <v>2456</v>
      </c>
      <c r="O11" s="141">
        <v>307</v>
      </c>
      <c r="P11" s="144"/>
      <c r="Q11" s="170"/>
      <c r="R11" s="171"/>
    </row>
    <row r="12" spans="1:21" x14ac:dyDescent="0.25">
      <c r="A12" s="114"/>
      <c r="B12" t="s">
        <v>27</v>
      </c>
      <c r="I12" s="71"/>
      <c r="J12" s="133"/>
      <c r="K12" s="134"/>
      <c r="L12" s="134"/>
      <c r="M12" s="133"/>
      <c r="N12" s="133"/>
      <c r="O12" s="134"/>
      <c r="P12" s="145"/>
      <c r="Q12" s="82"/>
      <c r="R12"/>
    </row>
    <row r="13" spans="1:21" x14ac:dyDescent="0.25">
      <c r="B13" s="116" t="s">
        <v>28</v>
      </c>
      <c r="C13" s="114"/>
      <c r="D13" s="114"/>
      <c r="E13" s="114"/>
      <c r="F13" s="114"/>
      <c r="G13" s="114"/>
      <c r="H13" s="114"/>
      <c r="I13" s="146"/>
      <c r="J13" s="147"/>
      <c r="K13" s="134"/>
      <c r="L13" s="134"/>
      <c r="M13" s="133"/>
      <c r="N13" s="133"/>
      <c r="O13" s="134"/>
      <c r="P13" s="145"/>
      <c r="Q13" s="82"/>
      <c r="R13"/>
    </row>
    <row r="14" spans="1:21" x14ac:dyDescent="0.25">
      <c r="I14" s="71"/>
      <c r="J14" s="133"/>
      <c r="K14" s="134"/>
      <c r="L14" s="134"/>
      <c r="M14" s="133"/>
      <c r="N14" s="133"/>
      <c r="O14" s="134"/>
      <c r="P14" s="145"/>
      <c r="Q14" s="82"/>
      <c r="R14"/>
    </row>
    <row r="15" spans="1:21" ht="15.6" x14ac:dyDescent="0.3">
      <c r="B15" s="103"/>
      <c r="C15" s="5" t="s">
        <v>29</v>
      </c>
      <c r="D15" s="5"/>
      <c r="E15" s="5"/>
      <c r="I15" s="71"/>
      <c r="J15" s="133"/>
      <c r="K15" s="134"/>
      <c r="L15" s="134"/>
      <c r="M15" s="148" t="s">
        <v>4</v>
      </c>
      <c r="N15" s="193" t="s">
        <v>30</v>
      </c>
      <c r="O15" s="193"/>
      <c r="P15" s="145"/>
      <c r="Q15" s="82"/>
      <c r="R15"/>
    </row>
    <row r="16" spans="1:21" ht="39.6" x14ac:dyDescent="0.25">
      <c r="B16" s="179"/>
      <c r="C16" s="179"/>
      <c r="D16" s="180"/>
      <c r="E16" s="106" t="s">
        <v>6</v>
      </c>
      <c r="F16" s="7" t="s">
        <v>7</v>
      </c>
      <c r="G16" s="191" t="s">
        <v>8</v>
      </c>
      <c r="H16" s="192"/>
      <c r="I16" s="95" t="s">
        <v>9</v>
      </c>
      <c r="J16" s="130" t="s">
        <v>10</v>
      </c>
      <c r="K16" s="183" t="s">
        <v>11</v>
      </c>
      <c r="L16" s="184"/>
      <c r="M16" s="185" t="s">
        <v>12</v>
      </c>
      <c r="N16" s="185"/>
      <c r="O16" s="185"/>
      <c r="P16" s="27"/>
      <c r="Q16" s="172"/>
      <c r="R16" s="172"/>
    </row>
    <row r="17" spans="2:18" ht="15.6" x14ac:dyDescent="0.25">
      <c r="B17" s="24" t="s">
        <v>13</v>
      </c>
      <c r="C17" s="24" t="s">
        <v>14</v>
      </c>
      <c r="D17" s="24" t="s">
        <v>15</v>
      </c>
      <c r="E17" s="24" t="s">
        <v>16</v>
      </c>
      <c r="F17" s="107" t="s">
        <v>17</v>
      </c>
      <c r="G17" s="47" t="s">
        <v>18</v>
      </c>
      <c r="H17" s="47" t="s">
        <v>19</v>
      </c>
      <c r="I17" s="55" t="s">
        <v>20</v>
      </c>
      <c r="J17" s="39" t="s">
        <v>21</v>
      </c>
      <c r="K17" s="47" t="s">
        <v>22</v>
      </c>
      <c r="L17" s="47" t="s">
        <v>23</v>
      </c>
      <c r="M17" s="95" t="s">
        <v>24</v>
      </c>
      <c r="N17" s="95" t="s">
        <v>25</v>
      </c>
      <c r="O17" s="95" t="s">
        <v>26</v>
      </c>
      <c r="P17" s="29"/>
      <c r="Q17" s="160"/>
      <c r="R17" s="160"/>
    </row>
    <row r="18" spans="2:18" x14ac:dyDescent="0.25">
      <c r="B18" s="25">
        <v>500</v>
      </c>
      <c r="C18" s="25">
        <v>250</v>
      </c>
      <c r="D18" s="25">
        <v>250</v>
      </c>
      <c r="E18" s="25">
        <v>0.36799999999999999</v>
      </c>
      <c r="F18" s="117">
        <v>2.5510000000000002</v>
      </c>
      <c r="G18" s="115">
        <v>32</v>
      </c>
      <c r="H18" s="113">
        <v>8</v>
      </c>
      <c r="I18" s="149">
        <v>980</v>
      </c>
      <c r="J18" s="150">
        <v>20</v>
      </c>
      <c r="K18" s="143">
        <v>1.5</v>
      </c>
      <c r="L18" s="113">
        <v>48</v>
      </c>
      <c r="M18" s="140">
        <v>4224</v>
      </c>
      <c r="N18" s="141">
        <f>O18*H18</f>
        <v>1056</v>
      </c>
      <c r="O18" s="141">
        <v>132</v>
      </c>
      <c r="P18" s="142"/>
      <c r="Q18" s="170"/>
      <c r="R18" s="171"/>
    </row>
    <row r="19" spans="2:18" x14ac:dyDescent="0.25">
      <c r="B19" s="25">
        <v>500</v>
      </c>
      <c r="C19" s="25">
        <v>250</v>
      </c>
      <c r="D19" s="25">
        <v>300</v>
      </c>
      <c r="E19" s="118">
        <v>0.31</v>
      </c>
      <c r="F19" s="117">
        <v>3.0609999999999999</v>
      </c>
      <c r="G19" s="119">
        <f>1/(0.5*0.25*0.3)</f>
        <v>26.666666666666668</v>
      </c>
      <c r="H19" s="113">
        <v>8</v>
      </c>
      <c r="I19" s="149">
        <v>980</v>
      </c>
      <c r="J19" s="150">
        <v>24</v>
      </c>
      <c r="K19" s="143">
        <v>1.5</v>
      </c>
      <c r="L19" s="113">
        <v>40</v>
      </c>
      <c r="M19" s="140">
        <v>4533.3333333333303</v>
      </c>
      <c r="N19" s="141">
        <f>O19*H19</f>
        <v>1360</v>
      </c>
      <c r="O19" s="141">
        <v>170</v>
      </c>
      <c r="P19" s="142"/>
      <c r="Q19" s="170"/>
      <c r="R19" s="171"/>
    </row>
    <row r="20" spans="2:18" x14ac:dyDescent="0.25">
      <c r="B20" s="25">
        <v>500</v>
      </c>
      <c r="C20" s="25">
        <v>250</v>
      </c>
      <c r="D20" s="25">
        <v>375</v>
      </c>
      <c r="E20" s="118">
        <v>0.25</v>
      </c>
      <c r="F20" s="117">
        <v>3.827</v>
      </c>
      <c r="G20" s="111">
        <f>1/(0.5*0.25*0.375)</f>
        <v>21.333333333333332</v>
      </c>
      <c r="H20" s="113">
        <v>8</v>
      </c>
      <c r="I20" s="149">
        <v>980</v>
      </c>
      <c r="J20" s="150">
        <v>30</v>
      </c>
      <c r="K20" s="143">
        <v>1.5</v>
      </c>
      <c r="L20" s="113">
        <v>32</v>
      </c>
      <c r="M20" s="140">
        <v>4373.3333333333303</v>
      </c>
      <c r="N20" s="141">
        <f>O20*H20</f>
        <v>1640</v>
      </c>
      <c r="O20" s="141">
        <v>205</v>
      </c>
      <c r="P20" s="142"/>
      <c r="Q20" s="170"/>
      <c r="R20" s="171"/>
    </row>
    <row r="21" spans="2:18" x14ac:dyDescent="0.25">
      <c r="B21" t="s">
        <v>31</v>
      </c>
      <c r="C21" s="62"/>
      <c r="D21" s="62"/>
      <c r="E21" s="62"/>
      <c r="F21" s="120"/>
      <c r="G21" s="120"/>
      <c r="H21" s="121"/>
      <c r="I21" s="151"/>
      <c r="J21" s="152"/>
      <c r="K21" s="152"/>
      <c r="L21" s="151"/>
      <c r="M21" s="151"/>
      <c r="N21" s="151"/>
      <c r="O21" s="152"/>
      <c r="P21" s="153"/>
      <c r="R21"/>
    </row>
    <row r="22" spans="2:18" x14ac:dyDescent="0.25">
      <c r="C22" s="62"/>
      <c r="D22" s="62"/>
      <c r="E22" s="62"/>
      <c r="F22" s="120"/>
      <c r="G22" s="120"/>
      <c r="H22" s="121"/>
      <c r="I22" s="151"/>
      <c r="J22" s="152"/>
      <c r="K22" s="152"/>
      <c r="L22" s="151"/>
      <c r="M22" s="151"/>
      <c r="N22" s="151"/>
      <c r="O22" s="152"/>
      <c r="P22" s="153"/>
      <c r="R22"/>
    </row>
    <row r="23" spans="2:18" ht="15.6" customHeight="1" x14ac:dyDescent="0.3">
      <c r="B23" s="103"/>
      <c r="C23" s="122" t="s">
        <v>32</v>
      </c>
      <c r="D23" s="123"/>
      <c r="E23" s="123"/>
      <c r="F23" s="114"/>
      <c r="G23" s="114"/>
      <c r="H23" s="114"/>
      <c r="I23" s="146"/>
      <c r="J23" s="133"/>
      <c r="K23" s="134"/>
      <c r="L23" s="134"/>
      <c r="M23" s="186" t="s">
        <v>33</v>
      </c>
      <c r="N23" s="186"/>
      <c r="O23" s="186"/>
      <c r="P23" s="153"/>
      <c r="R23"/>
    </row>
    <row r="24" spans="2:18" ht="39.6" x14ac:dyDescent="0.25">
      <c r="B24" s="179"/>
      <c r="C24" s="179"/>
      <c r="D24" s="180"/>
      <c r="E24" s="106" t="s">
        <v>6</v>
      </c>
      <c r="F24" s="7" t="s">
        <v>7</v>
      </c>
      <c r="G24" s="191" t="s">
        <v>8</v>
      </c>
      <c r="H24" s="192"/>
      <c r="I24" s="95" t="s">
        <v>9</v>
      </c>
      <c r="J24" s="130" t="s">
        <v>10</v>
      </c>
      <c r="K24" s="183" t="s">
        <v>11</v>
      </c>
      <c r="L24" s="184"/>
      <c r="M24" s="185" t="s">
        <v>12</v>
      </c>
      <c r="N24" s="185"/>
      <c r="O24" s="185"/>
      <c r="P24" s="27"/>
      <c r="Q24" s="172"/>
      <c r="R24" s="172"/>
    </row>
    <row r="25" spans="2:18" ht="15.6" x14ac:dyDescent="0.25">
      <c r="B25" s="24" t="s">
        <v>13</v>
      </c>
      <c r="C25" s="24" t="s">
        <v>14</v>
      </c>
      <c r="D25" s="24" t="s">
        <v>15</v>
      </c>
      <c r="E25" s="24" t="s">
        <v>16</v>
      </c>
      <c r="F25" s="107" t="s">
        <v>17</v>
      </c>
      <c r="G25" s="47" t="s">
        <v>34</v>
      </c>
      <c r="H25" s="47" t="s">
        <v>35</v>
      </c>
      <c r="I25" s="55" t="s">
        <v>20</v>
      </c>
      <c r="J25" s="39" t="s">
        <v>21</v>
      </c>
      <c r="K25" s="47" t="s">
        <v>36</v>
      </c>
      <c r="L25" s="47" t="s">
        <v>23</v>
      </c>
      <c r="M25" s="95" t="s">
        <v>37</v>
      </c>
      <c r="N25" s="95" t="s">
        <v>38</v>
      </c>
      <c r="O25" s="95" t="s">
        <v>26</v>
      </c>
      <c r="P25" s="29"/>
      <c r="Q25" s="160"/>
      <c r="R25" s="160"/>
    </row>
    <row r="26" spans="2:18" x14ac:dyDescent="0.25">
      <c r="B26" s="25">
        <v>500</v>
      </c>
      <c r="C26" s="25">
        <v>250</v>
      </c>
      <c r="D26" s="25">
        <v>250</v>
      </c>
      <c r="E26" s="25">
        <v>0.54400000000000004</v>
      </c>
      <c r="F26" s="124">
        <v>1.67</v>
      </c>
      <c r="G26" s="115">
        <v>32</v>
      </c>
      <c r="H26" s="113">
        <v>8</v>
      </c>
      <c r="I26" s="113">
        <v>1295</v>
      </c>
      <c r="J26" s="139">
        <v>26.6</v>
      </c>
      <c r="K26" s="143">
        <v>1.5</v>
      </c>
      <c r="L26" s="113">
        <v>48</v>
      </c>
      <c r="M26" s="140">
        <v>5376</v>
      </c>
      <c r="N26" s="141">
        <f>O26*H26</f>
        <v>1344</v>
      </c>
      <c r="O26" s="141">
        <v>168</v>
      </c>
      <c r="P26" s="142"/>
      <c r="Q26" s="170"/>
      <c r="R26" s="171"/>
    </row>
    <row r="27" spans="2:18" x14ac:dyDescent="0.25">
      <c r="B27" s="25">
        <v>500</v>
      </c>
      <c r="C27" s="25">
        <v>250</v>
      </c>
      <c r="D27" s="25">
        <v>300</v>
      </c>
      <c r="E27" s="25">
        <v>0.46100000000000002</v>
      </c>
      <c r="F27" s="124">
        <v>2</v>
      </c>
      <c r="G27" s="119">
        <f>1/(0.5*0.25*0.3)</f>
        <v>26.666666666666668</v>
      </c>
      <c r="H27" s="113">
        <v>8</v>
      </c>
      <c r="I27" s="113">
        <v>1295</v>
      </c>
      <c r="J27" s="139">
        <v>31.9</v>
      </c>
      <c r="K27" s="143">
        <v>1.5</v>
      </c>
      <c r="L27" s="113">
        <v>40</v>
      </c>
      <c r="M27" s="140">
        <v>5306.6666666666697</v>
      </c>
      <c r="N27" s="141">
        <f>O27*H27</f>
        <v>1592</v>
      </c>
      <c r="O27" s="141">
        <v>199</v>
      </c>
      <c r="P27" s="142"/>
      <c r="Q27" s="170"/>
      <c r="R27" s="171"/>
    </row>
    <row r="28" spans="2:18" x14ac:dyDescent="0.25">
      <c r="B28" s="25">
        <v>500</v>
      </c>
      <c r="C28" s="25">
        <v>250</v>
      </c>
      <c r="D28" s="25">
        <v>375</v>
      </c>
      <c r="E28" s="25">
        <v>0.375</v>
      </c>
      <c r="F28" s="124">
        <v>2.5</v>
      </c>
      <c r="G28" s="111">
        <f>1/(0.5*0.25*0.375)</f>
        <v>21.333333333333332</v>
      </c>
      <c r="H28" s="113">
        <v>8</v>
      </c>
      <c r="I28" s="113">
        <v>1295</v>
      </c>
      <c r="J28" s="139">
        <v>39.799999999999997</v>
      </c>
      <c r="K28" s="143">
        <v>1.5</v>
      </c>
      <c r="L28" s="113">
        <v>32</v>
      </c>
      <c r="M28" s="140">
        <v>5205.3333333333303</v>
      </c>
      <c r="N28" s="141">
        <f>O28*H28</f>
        <v>1952</v>
      </c>
      <c r="O28" s="141">
        <v>244</v>
      </c>
      <c r="P28" s="142"/>
      <c r="Q28" s="170"/>
      <c r="R28" s="171"/>
    </row>
    <row r="29" spans="2:18" x14ac:dyDescent="0.25">
      <c r="B29" t="s">
        <v>39</v>
      </c>
      <c r="C29" s="62"/>
      <c r="D29" s="62"/>
      <c r="E29" s="62"/>
      <c r="F29" s="120"/>
      <c r="G29" s="125"/>
      <c r="H29" s="126"/>
      <c r="I29" s="126"/>
      <c r="J29" s="125"/>
      <c r="K29" s="125"/>
      <c r="L29" s="126"/>
      <c r="M29" s="126"/>
      <c r="N29" s="154"/>
      <c r="O29" s="154"/>
      <c r="P29" s="100"/>
      <c r="R29"/>
    </row>
    <row r="30" spans="2:18" x14ac:dyDescent="0.25">
      <c r="B30" s="116" t="s">
        <v>40</v>
      </c>
      <c r="P30" s="100"/>
      <c r="R30"/>
    </row>
    <row r="31" spans="2:18" x14ac:dyDescent="0.25">
      <c r="B31" s="116"/>
      <c r="P31" s="100"/>
      <c r="R31"/>
    </row>
    <row r="32" spans="2:18" ht="15.6" x14ac:dyDescent="0.3">
      <c r="B32" s="38"/>
      <c r="C32" s="5" t="s">
        <v>41</v>
      </c>
      <c r="D32" s="5"/>
      <c r="E32" s="127"/>
      <c r="I32" s="71"/>
      <c r="J32" s="133"/>
      <c r="K32" s="134"/>
      <c r="L32" s="134"/>
      <c r="M32" s="186" t="s">
        <v>42</v>
      </c>
      <c r="N32" s="186"/>
      <c r="O32" s="186"/>
      <c r="P32" s="100"/>
      <c r="R32"/>
    </row>
    <row r="33" spans="2:18" ht="39.6" customHeight="1" x14ac:dyDescent="0.25">
      <c r="B33" s="179"/>
      <c r="C33" s="179"/>
      <c r="D33" s="180"/>
      <c r="E33" s="106" t="s">
        <v>6</v>
      </c>
      <c r="F33" s="128" t="s">
        <v>7</v>
      </c>
      <c r="G33" s="187" t="s">
        <v>8</v>
      </c>
      <c r="H33" s="188"/>
      <c r="I33" s="155" t="s">
        <v>9</v>
      </c>
      <c r="J33" s="130" t="s">
        <v>10</v>
      </c>
      <c r="K33" s="189" t="s">
        <v>11</v>
      </c>
      <c r="L33" s="190"/>
      <c r="M33" s="185" t="s">
        <v>12</v>
      </c>
      <c r="N33" s="185"/>
      <c r="O33" s="185"/>
      <c r="P33" s="27"/>
      <c r="Q33" s="172"/>
      <c r="R33" s="172"/>
    </row>
    <row r="34" spans="2:18" ht="15.6" x14ac:dyDescent="0.25">
      <c r="B34" s="24" t="s">
        <v>13</v>
      </c>
      <c r="C34" s="24" t="s">
        <v>14</v>
      </c>
      <c r="D34" s="24" t="s">
        <v>15</v>
      </c>
      <c r="E34" s="24" t="s">
        <v>16</v>
      </c>
      <c r="F34" s="107" t="s">
        <v>17</v>
      </c>
      <c r="G34" s="47" t="s">
        <v>18</v>
      </c>
      <c r="H34" s="47" t="s">
        <v>19</v>
      </c>
      <c r="I34" s="55" t="s">
        <v>20</v>
      </c>
      <c r="J34" s="39" t="s">
        <v>21</v>
      </c>
      <c r="K34" s="47" t="s">
        <v>22</v>
      </c>
      <c r="L34" s="47" t="s">
        <v>23</v>
      </c>
      <c r="M34" s="95" t="s">
        <v>24</v>
      </c>
      <c r="N34" s="95" t="s">
        <v>25</v>
      </c>
      <c r="O34" s="95" t="s">
        <v>26</v>
      </c>
      <c r="P34" s="29"/>
      <c r="Q34" s="160"/>
      <c r="R34" s="160"/>
    </row>
    <row r="35" spans="2:18" x14ac:dyDescent="0.25">
      <c r="B35" s="25">
        <v>500</v>
      </c>
      <c r="C35" s="25">
        <v>250</v>
      </c>
      <c r="D35" s="25">
        <v>250</v>
      </c>
      <c r="E35" s="25">
        <v>0.57699999999999996</v>
      </c>
      <c r="F35" s="25">
        <v>1.56</v>
      </c>
      <c r="G35" s="117">
        <v>32</v>
      </c>
      <c r="H35" s="25">
        <v>8</v>
      </c>
      <c r="I35" s="67">
        <v>1430</v>
      </c>
      <c r="J35" s="156">
        <v>29.4</v>
      </c>
      <c r="K35" s="156">
        <v>1.5</v>
      </c>
      <c r="L35" s="113">
        <v>48</v>
      </c>
      <c r="M35" s="140">
        <v>6816</v>
      </c>
      <c r="N35" s="141">
        <f>O35*H35</f>
        <v>1704</v>
      </c>
      <c r="O35" s="141">
        <v>213</v>
      </c>
      <c r="P35" s="144"/>
      <c r="Q35" s="170"/>
      <c r="R35" s="171"/>
    </row>
    <row r="36" spans="2:18" x14ac:dyDescent="0.25">
      <c r="B36" s="25">
        <v>500</v>
      </c>
      <c r="C36" s="25">
        <v>250</v>
      </c>
      <c r="D36" s="25">
        <v>300</v>
      </c>
      <c r="E36" s="25">
        <v>0.48899999999999999</v>
      </c>
      <c r="F36" s="25">
        <v>1.88</v>
      </c>
      <c r="G36" s="119">
        <f>1/(0.5*0.25*0.3)</f>
        <v>26.666666666666668</v>
      </c>
      <c r="H36" s="25">
        <v>8</v>
      </c>
      <c r="I36" s="67">
        <v>1430</v>
      </c>
      <c r="J36" s="156">
        <v>35.299999999999997</v>
      </c>
      <c r="K36" s="156">
        <v>1.5</v>
      </c>
      <c r="L36" s="113">
        <v>40</v>
      </c>
      <c r="M36" s="140">
        <v>6720</v>
      </c>
      <c r="N36" s="141">
        <v>2016</v>
      </c>
      <c r="O36" s="141">
        <v>252</v>
      </c>
      <c r="P36" s="144"/>
      <c r="Q36" s="170"/>
      <c r="R36" s="171"/>
    </row>
    <row r="37" spans="2:18" x14ac:dyDescent="0.25">
      <c r="B37" s="25">
        <v>500</v>
      </c>
      <c r="C37" s="25">
        <v>250</v>
      </c>
      <c r="D37" s="25" t="s">
        <v>43</v>
      </c>
      <c r="E37" s="25">
        <v>0.39800000000000002</v>
      </c>
      <c r="F37" s="25">
        <v>2.34</v>
      </c>
      <c r="G37" s="111">
        <f>1/(0.5*0.25*0.375)</f>
        <v>21.333333333333332</v>
      </c>
      <c r="H37" s="25">
        <v>8</v>
      </c>
      <c r="I37" s="67">
        <v>1430</v>
      </c>
      <c r="J37" s="156">
        <v>44.1</v>
      </c>
      <c r="K37" s="156">
        <v>1.5</v>
      </c>
      <c r="L37" s="113">
        <v>32</v>
      </c>
      <c r="M37" s="140">
        <v>6634.6666666666697</v>
      </c>
      <c r="N37" s="141">
        <f>O37*H37</f>
        <v>2488</v>
      </c>
      <c r="O37" s="141">
        <v>311</v>
      </c>
      <c r="P37" s="144"/>
      <c r="Q37" s="170"/>
      <c r="R37" s="171"/>
    </row>
    <row r="38" spans="2:18" x14ac:dyDescent="0.25">
      <c r="B38" t="s">
        <v>44</v>
      </c>
      <c r="P38" s="100"/>
      <c r="R38"/>
    </row>
    <row r="39" spans="2:18" x14ac:dyDescent="0.25">
      <c r="B39" s="116" t="s">
        <v>40</v>
      </c>
      <c r="P39" s="100"/>
      <c r="R39"/>
    </row>
    <row r="40" spans="2:18" x14ac:dyDescent="0.25">
      <c r="B40" s="129" t="s">
        <v>45</v>
      </c>
      <c r="P40" s="100"/>
      <c r="R40"/>
    </row>
    <row r="41" spans="2:18" x14ac:dyDescent="0.25">
      <c r="B41" s="129"/>
      <c r="P41" s="157"/>
      <c r="Q41" s="82"/>
      <c r="R41"/>
    </row>
    <row r="42" spans="2:18" ht="15.6" x14ac:dyDescent="0.3">
      <c r="B42" s="103"/>
      <c r="C42" s="5" t="s">
        <v>46</v>
      </c>
      <c r="D42" s="5"/>
      <c r="E42" s="5"/>
      <c r="I42" s="71"/>
      <c r="J42" s="133"/>
      <c r="K42" s="134"/>
      <c r="L42" s="134"/>
      <c r="M42" s="133"/>
      <c r="N42" s="133"/>
      <c r="O42" s="134"/>
      <c r="P42" s="145"/>
      <c r="R42"/>
    </row>
    <row r="43" spans="2:18" ht="15" customHeight="1" x14ac:dyDescent="0.25">
      <c r="B43" s="173" t="s">
        <v>47</v>
      </c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5"/>
      <c r="N43" s="158"/>
      <c r="O43" s="158"/>
      <c r="P43" s="158"/>
      <c r="R43"/>
    </row>
    <row r="44" spans="2:18" ht="26.4" customHeight="1" x14ac:dyDescent="0.25">
      <c r="B44" s="178" t="s">
        <v>48</v>
      </c>
      <c r="C44" s="179"/>
      <c r="D44" s="180"/>
      <c r="E44" s="181" t="s">
        <v>8</v>
      </c>
      <c r="F44" s="182"/>
      <c r="G44" s="95" t="s">
        <v>9</v>
      </c>
      <c r="H44" s="130" t="s">
        <v>10</v>
      </c>
      <c r="I44" s="183" t="s">
        <v>11</v>
      </c>
      <c r="J44" s="184"/>
      <c r="K44" s="185" t="s">
        <v>12</v>
      </c>
      <c r="L44" s="185"/>
      <c r="M44" s="185"/>
      <c r="N44" s="77"/>
      <c r="O44" s="172"/>
      <c r="P44" s="172"/>
      <c r="R44"/>
    </row>
    <row r="45" spans="2:18" ht="15.6" x14ac:dyDescent="0.25">
      <c r="B45" s="24" t="s">
        <v>13</v>
      </c>
      <c r="C45" s="24" t="s">
        <v>14</v>
      </c>
      <c r="D45" s="24" t="s">
        <v>15</v>
      </c>
      <c r="E45" s="47" t="s">
        <v>18</v>
      </c>
      <c r="F45" s="47" t="s">
        <v>19</v>
      </c>
      <c r="G45" s="55" t="s">
        <v>20</v>
      </c>
      <c r="H45" s="39" t="s">
        <v>21</v>
      </c>
      <c r="I45" s="47" t="s">
        <v>22</v>
      </c>
      <c r="J45" s="47" t="s">
        <v>23</v>
      </c>
      <c r="K45" s="95" t="s">
        <v>24</v>
      </c>
      <c r="L45" s="95" t="s">
        <v>25</v>
      </c>
      <c r="M45" s="95" t="s">
        <v>26</v>
      </c>
      <c r="N45" s="159"/>
      <c r="O45" s="160"/>
      <c r="P45" s="160"/>
      <c r="R45"/>
    </row>
    <row r="46" spans="2:18" x14ac:dyDescent="0.25">
      <c r="B46" s="25">
        <v>500</v>
      </c>
      <c r="C46" s="25">
        <v>250</v>
      </c>
      <c r="D46" s="25">
        <v>50</v>
      </c>
      <c r="E46" s="117">
        <v>160</v>
      </c>
      <c r="F46" s="113">
        <v>8</v>
      </c>
      <c r="G46" s="113">
        <v>1085</v>
      </c>
      <c r="H46" s="131">
        <v>4.4000000000000004</v>
      </c>
      <c r="I46" s="143">
        <v>1.5</v>
      </c>
      <c r="J46" s="113">
        <v>240</v>
      </c>
      <c r="K46" s="161">
        <v>5920</v>
      </c>
      <c r="L46" s="162">
        <f t="shared" ref="L46:L51" si="0">M46*F46</f>
        <v>296</v>
      </c>
      <c r="M46" s="162">
        <v>37</v>
      </c>
      <c r="N46" s="163"/>
      <c r="O46" s="164"/>
      <c r="P46" s="165"/>
      <c r="R46"/>
    </row>
    <row r="47" spans="2:18" x14ac:dyDescent="0.25">
      <c r="B47" s="25">
        <v>500</v>
      </c>
      <c r="C47" s="25">
        <v>250</v>
      </c>
      <c r="D47" s="25">
        <v>75</v>
      </c>
      <c r="E47" s="111">
        <f>1/(0.5*0.25*0.075)</f>
        <v>106.66666666666667</v>
      </c>
      <c r="F47" s="113">
        <v>8</v>
      </c>
      <c r="G47" s="113">
        <v>1085</v>
      </c>
      <c r="H47" s="131">
        <v>6.7</v>
      </c>
      <c r="I47" s="143">
        <v>1.5</v>
      </c>
      <c r="J47" s="113">
        <v>160</v>
      </c>
      <c r="K47" s="161">
        <v>5226.6666666666697</v>
      </c>
      <c r="L47" s="162">
        <f t="shared" si="0"/>
        <v>392</v>
      </c>
      <c r="M47" s="162">
        <v>49</v>
      </c>
      <c r="N47" s="163"/>
      <c r="O47" s="164"/>
      <c r="P47" s="165"/>
      <c r="R47"/>
    </row>
    <row r="48" spans="2:18" x14ac:dyDescent="0.25">
      <c r="B48" s="25">
        <v>500</v>
      </c>
      <c r="C48" s="25">
        <v>250</v>
      </c>
      <c r="D48" s="25">
        <v>100</v>
      </c>
      <c r="E48" s="117">
        <v>80</v>
      </c>
      <c r="F48" s="113">
        <v>8</v>
      </c>
      <c r="G48" s="113">
        <v>1085</v>
      </c>
      <c r="H48" s="131">
        <v>8.9</v>
      </c>
      <c r="I48" s="143">
        <v>1.5</v>
      </c>
      <c r="J48" s="113">
        <v>120</v>
      </c>
      <c r="K48" s="161">
        <v>4800</v>
      </c>
      <c r="L48" s="162">
        <f t="shared" si="0"/>
        <v>480</v>
      </c>
      <c r="M48" s="162">
        <v>60</v>
      </c>
      <c r="N48" s="163"/>
      <c r="O48" s="164"/>
      <c r="P48" s="165"/>
      <c r="R48"/>
    </row>
    <row r="49" spans="2:18" x14ac:dyDescent="0.25">
      <c r="B49" s="25">
        <v>500</v>
      </c>
      <c r="C49" s="25">
        <v>250</v>
      </c>
      <c r="D49" s="25">
        <v>125</v>
      </c>
      <c r="E49" s="117">
        <v>64</v>
      </c>
      <c r="F49" s="113">
        <v>8</v>
      </c>
      <c r="G49" s="113">
        <v>1085</v>
      </c>
      <c r="H49" s="41">
        <v>11.1</v>
      </c>
      <c r="I49" s="143">
        <v>1.5</v>
      </c>
      <c r="J49" s="113">
        <v>96</v>
      </c>
      <c r="K49" s="161">
        <v>5120</v>
      </c>
      <c r="L49" s="162">
        <f t="shared" si="0"/>
        <v>640</v>
      </c>
      <c r="M49" s="162">
        <v>80</v>
      </c>
      <c r="N49" s="163"/>
      <c r="O49" s="164"/>
      <c r="P49" s="165"/>
      <c r="R49"/>
    </row>
    <row r="50" spans="2:18" x14ac:dyDescent="0.25">
      <c r="B50" s="25">
        <v>500</v>
      </c>
      <c r="C50" s="25">
        <v>250</v>
      </c>
      <c r="D50" s="25">
        <v>150</v>
      </c>
      <c r="E50" s="111">
        <f>1/(0.5*0.25*0.15)</f>
        <v>53.333333333333336</v>
      </c>
      <c r="F50" s="113">
        <v>8</v>
      </c>
      <c r="G50" s="113">
        <v>1085</v>
      </c>
      <c r="H50" s="41">
        <v>13.3</v>
      </c>
      <c r="I50" s="143">
        <v>1.5</v>
      </c>
      <c r="J50" s="113">
        <v>80</v>
      </c>
      <c r="K50" s="161">
        <v>4960</v>
      </c>
      <c r="L50" s="162">
        <f t="shared" si="0"/>
        <v>744</v>
      </c>
      <c r="M50" s="162">
        <v>93</v>
      </c>
      <c r="N50" s="163"/>
      <c r="O50" s="164"/>
      <c r="P50" s="165"/>
      <c r="R50"/>
    </row>
    <row r="51" spans="2:18" x14ac:dyDescent="0.25">
      <c r="B51" s="25">
        <v>500</v>
      </c>
      <c r="C51" s="25">
        <v>250</v>
      </c>
      <c r="D51" s="25">
        <v>200</v>
      </c>
      <c r="E51" s="117">
        <v>40</v>
      </c>
      <c r="F51" s="113">
        <v>8</v>
      </c>
      <c r="G51" s="113">
        <v>1085</v>
      </c>
      <c r="H51" s="41">
        <v>17.8</v>
      </c>
      <c r="I51" s="143">
        <v>1.5</v>
      </c>
      <c r="J51" s="113">
        <v>60</v>
      </c>
      <c r="K51" s="161">
        <v>4240</v>
      </c>
      <c r="L51" s="162">
        <f t="shared" si="0"/>
        <v>848</v>
      </c>
      <c r="M51" s="162">
        <v>106</v>
      </c>
      <c r="N51" s="163"/>
      <c r="O51" s="164"/>
      <c r="P51" s="165"/>
      <c r="R51"/>
    </row>
    <row r="52" spans="2:18" ht="15.6" x14ac:dyDescent="0.25">
      <c r="B52" s="173" t="s">
        <v>49</v>
      </c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5"/>
      <c r="N52" s="166"/>
      <c r="O52" s="166"/>
      <c r="P52" s="166"/>
      <c r="R52"/>
    </row>
    <row r="53" spans="2:18" ht="15.6" customHeight="1" x14ac:dyDescent="0.25">
      <c r="B53" s="25">
        <v>500</v>
      </c>
      <c r="C53" s="25">
        <v>250</v>
      </c>
      <c r="D53" s="25">
        <v>200</v>
      </c>
      <c r="E53" s="117">
        <v>40</v>
      </c>
      <c r="F53" s="113">
        <v>8</v>
      </c>
      <c r="G53" s="113">
        <v>1295</v>
      </c>
      <c r="H53" s="131">
        <v>21.3</v>
      </c>
      <c r="I53" s="143">
        <v>1.5</v>
      </c>
      <c r="J53" s="113">
        <v>60</v>
      </c>
      <c r="K53" s="167">
        <v>5480</v>
      </c>
      <c r="L53" s="168">
        <f>M53*F53</f>
        <v>1096</v>
      </c>
      <c r="M53" s="168">
        <v>137</v>
      </c>
      <c r="N53" s="163"/>
      <c r="O53" s="164"/>
      <c r="P53" s="165"/>
      <c r="R53"/>
    </row>
    <row r="54" spans="2:18" ht="15.6" x14ac:dyDescent="0.25">
      <c r="B54" s="173" t="s">
        <v>50</v>
      </c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5"/>
      <c r="N54" s="166"/>
      <c r="O54" s="169"/>
      <c r="P54" s="169"/>
      <c r="R54"/>
    </row>
    <row r="55" spans="2:18" x14ac:dyDescent="0.25">
      <c r="B55" s="25">
        <v>500</v>
      </c>
      <c r="C55" s="25">
        <v>250</v>
      </c>
      <c r="D55" s="25">
        <v>200</v>
      </c>
      <c r="E55" s="117">
        <v>40</v>
      </c>
      <c r="F55" s="113">
        <v>8</v>
      </c>
      <c r="G55" s="113">
        <v>1430</v>
      </c>
      <c r="H55" s="131">
        <v>23.5</v>
      </c>
      <c r="I55" s="143">
        <v>1.5</v>
      </c>
      <c r="J55" s="113">
        <v>60</v>
      </c>
      <c r="K55" s="167">
        <v>6520</v>
      </c>
      <c r="L55" s="168">
        <f>M55*F55</f>
        <v>1304</v>
      </c>
      <c r="M55" s="168">
        <v>163</v>
      </c>
      <c r="N55" s="163"/>
      <c r="O55" s="164"/>
      <c r="P55" s="165"/>
      <c r="R55"/>
    </row>
    <row r="56" spans="2:18" ht="15.6" x14ac:dyDescent="0.25">
      <c r="B56" t="s">
        <v>51</v>
      </c>
      <c r="N56" s="166"/>
      <c r="O56" s="169"/>
      <c r="P56" s="169"/>
      <c r="R56"/>
    </row>
    <row r="57" spans="2:18" x14ac:dyDescent="0.25">
      <c r="B57" t="s">
        <v>52</v>
      </c>
      <c r="N57" s="163"/>
      <c r="O57" s="164"/>
      <c r="P57" s="165"/>
      <c r="R57"/>
    </row>
    <row r="58" spans="2:18" x14ac:dyDescent="0.25">
      <c r="B58" t="s">
        <v>53</v>
      </c>
      <c r="N58" s="163"/>
      <c r="O58" s="164"/>
      <c r="P58" s="165"/>
      <c r="R58"/>
    </row>
    <row r="59" spans="2:18" x14ac:dyDescent="0.25">
      <c r="B59" s="132" t="s">
        <v>54</v>
      </c>
      <c r="C59" s="132"/>
      <c r="D59" s="132"/>
      <c r="E59" s="132"/>
      <c r="F59" s="132"/>
      <c r="I59" s="132"/>
      <c r="J59" s="132"/>
      <c r="K59" s="132"/>
      <c r="L59" s="132"/>
      <c r="M59" s="132"/>
      <c r="N59" s="163"/>
      <c r="O59" s="164"/>
      <c r="P59" s="165"/>
      <c r="R59"/>
    </row>
    <row r="60" spans="2:18" x14ac:dyDescent="0.25">
      <c r="G60" s="132"/>
      <c r="H60" s="132"/>
      <c r="Q60" s="154"/>
    </row>
    <row r="61" spans="2:18" x14ac:dyDescent="0.25">
      <c r="Q61" s="154"/>
    </row>
    <row r="62" spans="2:18" x14ac:dyDescent="0.25">
      <c r="Q62" s="154"/>
    </row>
    <row r="63" spans="2:18" x14ac:dyDescent="0.25">
      <c r="N63" s="132"/>
      <c r="O63" s="132"/>
      <c r="Q63" s="154"/>
    </row>
    <row r="64" spans="2:18" x14ac:dyDescent="0.25">
      <c r="Q64" s="82"/>
      <c r="R64"/>
    </row>
    <row r="65" spans="18:18" x14ac:dyDescent="0.25">
      <c r="R65"/>
    </row>
    <row r="66" spans="18:18" x14ac:dyDescent="0.25">
      <c r="R66"/>
    </row>
    <row r="67" spans="18:18" x14ac:dyDescent="0.25">
      <c r="R67"/>
    </row>
    <row r="68" spans="18:18" x14ac:dyDescent="0.25">
      <c r="R68"/>
    </row>
    <row r="69" spans="18:18" x14ac:dyDescent="0.25">
      <c r="R69"/>
    </row>
    <row r="70" spans="18:18" x14ac:dyDescent="0.25">
      <c r="R70"/>
    </row>
    <row r="71" spans="18:18" x14ac:dyDescent="0.25">
      <c r="R71"/>
    </row>
    <row r="72" spans="18:18" x14ac:dyDescent="0.25">
      <c r="R72"/>
    </row>
    <row r="73" spans="18:18" x14ac:dyDescent="0.25">
      <c r="R73"/>
    </row>
    <row r="74" spans="18:18" x14ac:dyDescent="0.25">
      <c r="R74"/>
    </row>
    <row r="75" spans="18:18" x14ac:dyDescent="0.25">
      <c r="R75"/>
    </row>
    <row r="76" spans="18:18" x14ac:dyDescent="0.25">
      <c r="R76"/>
    </row>
  </sheetData>
  <mergeCells count="33">
    <mergeCell ref="N6:O6"/>
    <mergeCell ref="B7:D7"/>
    <mergeCell ref="G7:H7"/>
    <mergeCell ref="K7:L7"/>
    <mergeCell ref="M7:O7"/>
    <mergeCell ref="Q7:R7"/>
    <mergeCell ref="N15:O15"/>
    <mergeCell ref="B16:D16"/>
    <mergeCell ref="G16:H16"/>
    <mergeCell ref="K16:L16"/>
    <mergeCell ref="M16:O16"/>
    <mergeCell ref="Q16:R16"/>
    <mergeCell ref="M23:O23"/>
    <mergeCell ref="B24:D24"/>
    <mergeCell ref="G24:H24"/>
    <mergeCell ref="K24:L24"/>
    <mergeCell ref="M24:O24"/>
    <mergeCell ref="O44:P44"/>
    <mergeCell ref="B52:M52"/>
    <mergeCell ref="B54:M54"/>
    <mergeCell ref="P1:T6"/>
    <mergeCell ref="B43:M43"/>
    <mergeCell ref="B44:D44"/>
    <mergeCell ref="E44:F44"/>
    <mergeCell ref="I44:J44"/>
    <mergeCell ref="K44:M44"/>
    <mergeCell ref="Q24:R24"/>
    <mergeCell ref="M32:O32"/>
    <mergeCell ref="B33:D33"/>
    <mergeCell ref="G33:H33"/>
    <mergeCell ref="K33:L33"/>
    <mergeCell ref="M33:O33"/>
    <mergeCell ref="Q33:R33"/>
  </mergeCells>
  <pageMargins left="0.75" right="0.75" top="1" bottom="1" header="0.49166666666666697" footer="0.49166666666666697"/>
  <pageSetup paperSize="9" scale="61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88402966399123"/>
    <pageSetUpPr fitToPage="1"/>
  </sheetPr>
  <dimension ref="B2:L45"/>
  <sheetViews>
    <sheetView showGridLines="0" topLeftCell="A22" zoomScale="90" zoomScaleNormal="90" workbookViewId="0">
      <selection activeCell="M23" sqref="M23"/>
    </sheetView>
  </sheetViews>
  <sheetFormatPr defaultColWidth="9" defaultRowHeight="13.2" x14ac:dyDescent="0.25"/>
  <cols>
    <col min="1" max="1" width="17.44140625" customWidth="1"/>
    <col min="2" max="9" width="14.88671875" customWidth="1"/>
    <col min="10" max="10" width="17.44140625" customWidth="1"/>
    <col min="11" max="11" width="11.109375" customWidth="1"/>
    <col min="12" max="12" width="11" style="82" customWidth="1"/>
  </cols>
  <sheetData>
    <row r="2" spans="2:12" x14ac:dyDescent="0.25">
      <c r="I2" s="4" t="s">
        <v>1</v>
      </c>
      <c r="J2" s="94"/>
    </row>
    <row r="3" spans="2:12" ht="15.6" x14ac:dyDescent="0.3">
      <c r="B3" s="38"/>
      <c r="C3" s="5" t="s">
        <v>55</v>
      </c>
      <c r="D3" s="5"/>
      <c r="E3" s="5"/>
    </row>
    <row r="4" spans="2:12" ht="63" customHeight="1" x14ac:dyDescent="0.25">
      <c r="B4" s="178" t="s">
        <v>48</v>
      </c>
      <c r="C4" s="179"/>
      <c r="D4" s="180"/>
      <c r="E4" s="24" t="s">
        <v>56</v>
      </c>
      <c r="F4" s="7" t="s">
        <v>57</v>
      </c>
      <c r="G4" s="7" t="s">
        <v>9</v>
      </c>
      <c r="H4" s="83" t="s">
        <v>58</v>
      </c>
      <c r="I4" s="95" t="s">
        <v>12</v>
      </c>
      <c r="J4" s="96"/>
      <c r="K4" s="97"/>
      <c r="L4" s="97"/>
    </row>
    <row r="5" spans="2:12" x14ac:dyDescent="0.25">
      <c r="B5" s="24" t="s">
        <v>13</v>
      </c>
      <c r="C5" s="24" t="s">
        <v>14</v>
      </c>
      <c r="D5" s="24" t="s">
        <v>15</v>
      </c>
      <c r="E5" s="24" t="s">
        <v>59</v>
      </c>
      <c r="F5" s="7" t="s">
        <v>59</v>
      </c>
      <c r="G5" s="84" t="s">
        <v>21</v>
      </c>
      <c r="H5" s="84" t="s">
        <v>60</v>
      </c>
      <c r="I5" s="54" t="s">
        <v>26</v>
      </c>
      <c r="J5" s="27"/>
      <c r="K5" s="77"/>
      <c r="L5"/>
    </row>
    <row r="6" spans="2:12" x14ac:dyDescent="0.25">
      <c r="B6" s="25">
        <v>1200</v>
      </c>
      <c r="C6" s="25">
        <v>250</v>
      </c>
      <c r="D6" s="25">
        <v>100</v>
      </c>
      <c r="E6" s="25">
        <v>300</v>
      </c>
      <c r="F6" s="85">
        <v>600</v>
      </c>
      <c r="G6" s="86">
        <v>55.7</v>
      </c>
      <c r="H6" s="86">
        <v>39.409999999999997</v>
      </c>
      <c r="I6" s="68">
        <v>824.84325000000001</v>
      </c>
      <c r="J6" s="98"/>
      <c r="K6" s="99"/>
      <c r="L6"/>
    </row>
    <row r="7" spans="2:12" x14ac:dyDescent="0.25">
      <c r="B7" s="25">
        <v>1200</v>
      </c>
      <c r="C7" s="25">
        <v>250</v>
      </c>
      <c r="D7" s="25">
        <v>125</v>
      </c>
      <c r="E7" s="25">
        <v>300</v>
      </c>
      <c r="F7" s="87">
        <v>600</v>
      </c>
      <c r="G7" s="86">
        <v>71.2</v>
      </c>
      <c r="H7" s="86">
        <v>39.409999999999997</v>
      </c>
      <c r="I7" s="68">
        <v>936.85900000000004</v>
      </c>
      <c r="J7" s="98"/>
      <c r="K7" s="99"/>
      <c r="L7"/>
    </row>
    <row r="8" spans="2:12" x14ac:dyDescent="0.25">
      <c r="B8" s="25">
        <v>1500</v>
      </c>
      <c r="C8" s="25">
        <v>250</v>
      </c>
      <c r="D8" s="25">
        <v>100</v>
      </c>
      <c r="E8" s="25">
        <v>300</v>
      </c>
      <c r="F8" s="85">
        <v>900</v>
      </c>
      <c r="G8" s="86">
        <v>69.2</v>
      </c>
      <c r="H8" s="86">
        <v>36.53</v>
      </c>
      <c r="I8" s="68">
        <v>996.50374999999997</v>
      </c>
      <c r="J8" s="98"/>
      <c r="K8" s="99"/>
      <c r="L8"/>
    </row>
    <row r="9" spans="2:12" x14ac:dyDescent="0.25">
      <c r="B9" s="14">
        <v>1500</v>
      </c>
      <c r="C9" s="25">
        <v>250</v>
      </c>
      <c r="D9" s="25">
        <v>125</v>
      </c>
      <c r="E9" s="25">
        <v>300</v>
      </c>
      <c r="F9" s="87">
        <v>900</v>
      </c>
      <c r="G9" s="88">
        <v>89</v>
      </c>
      <c r="H9" s="86">
        <v>37.49</v>
      </c>
      <c r="I9" s="68">
        <v>1108.5195000000001</v>
      </c>
      <c r="J9" s="98"/>
      <c r="K9" s="99"/>
      <c r="L9"/>
    </row>
    <row r="10" spans="2:12" x14ac:dyDescent="0.25">
      <c r="B10" s="25">
        <v>1800</v>
      </c>
      <c r="C10" s="25">
        <v>250</v>
      </c>
      <c r="D10" s="25">
        <v>100</v>
      </c>
      <c r="E10" s="25">
        <v>300</v>
      </c>
      <c r="F10" s="85">
        <v>1200</v>
      </c>
      <c r="G10" s="88">
        <v>83</v>
      </c>
      <c r="H10" s="86">
        <v>37.49</v>
      </c>
      <c r="I10" s="68">
        <v>1229.2637500000001</v>
      </c>
      <c r="J10" s="98"/>
      <c r="K10" s="99"/>
      <c r="L10"/>
    </row>
    <row r="11" spans="2:12" x14ac:dyDescent="0.25">
      <c r="B11" s="25">
        <v>1800</v>
      </c>
      <c r="C11" s="25">
        <v>250</v>
      </c>
      <c r="D11" s="25">
        <v>125</v>
      </c>
      <c r="E11" s="25">
        <v>300</v>
      </c>
      <c r="F11" s="85">
        <v>1200</v>
      </c>
      <c r="G11" s="88">
        <v>106.7</v>
      </c>
      <c r="H11" s="86">
        <v>38.450000000000003</v>
      </c>
      <c r="I11" s="68">
        <v>1379.1030000000001</v>
      </c>
      <c r="J11" s="98"/>
      <c r="K11" s="99"/>
      <c r="L11"/>
    </row>
    <row r="12" spans="2:12" x14ac:dyDescent="0.25">
      <c r="B12" s="25">
        <v>2100</v>
      </c>
      <c r="C12" s="25">
        <v>250</v>
      </c>
      <c r="D12" s="25">
        <v>100</v>
      </c>
      <c r="E12" s="25">
        <v>300</v>
      </c>
      <c r="F12" s="85">
        <v>1500</v>
      </c>
      <c r="G12" s="88">
        <v>96.8</v>
      </c>
      <c r="H12" s="86">
        <v>35.57</v>
      </c>
      <c r="I12" s="68">
        <v>1453.2952499999999</v>
      </c>
      <c r="J12" s="98"/>
      <c r="K12" s="99"/>
      <c r="L12"/>
    </row>
    <row r="13" spans="2:12" x14ac:dyDescent="0.25">
      <c r="B13" s="25">
        <v>2100</v>
      </c>
      <c r="C13" s="25">
        <v>250</v>
      </c>
      <c r="D13" s="25">
        <v>125</v>
      </c>
      <c r="E13" s="25">
        <v>300</v>
      </c>
      <c r="F13" s="85">
        <v>1500</v>
      </c>
      <c r="G13" s="88">
        <v>125</v>
      </c>
      <c r="H13" s="86">
        <v>37.49</v>
      </c>
      <c r="I13" s="68">
        <v>1610.40825</v>
      </c>
      <c r="J13" s="98"/>
      <c r="K13" s="99"/>
      <c r="L13"/>
    </row>
    <row r="14" spans="2:12" x14ac:dyDescent="0.25">
      <c r="B14" s="25">
        <v>2400</v>
      </c>
      <c r="C14" s="25">
        <v>250</v>
      </c>
      <c r="D14" s="25">
        <v>100</v>
      </c>
      <c r="E14" s="25">
        <v>300</v>
      </c>
      <c r="F14" s="85">
        <v>1800</v>
      </c>
      <c r="G14" s="88">
        <v>110.6</v>
      </c>
      <c r="H14" s="86">
        <v>33.65</v>
      </c>
      <c r="I14" s="68">
        <v>1767.52125</v>
      </c>
      <c r="J14" s="98"/>
      <c r="K14" s="99"/>
      <c r="L14"/>
    </row>
    <row r="15" spans="2:12" x14ac:dyDescent="0.25">
      <c r="B15" s="25">
        <v>2400</v>
      </c>
      <c r="C15" s="25">
        <v>250</v>
      </c>
      <c r="D15" s="25">
        <v>125</v>
      </c>
      <c r="E15" s="25">
        <v>300</v>
      </c>
      <c r="F15" s="85">
        <v>1800</v>
      </c>
      <c r="G15" s="88">
        <v>142.30000000000001</v>
      </c>
      <c r="H15" s="86">
        <v>35.57</v>
      </c>
      <c r="I15" s="68">
        <v>1940.6365000000001</v>
      </c>
      <c r="J15" s="98"/>
      <c r="K15" s="99"/>
      <c r="L15"/>
    </row>
    <row r="16" spans="2:12" x14ac:dyDescent="0.25">
      <c r="B16" s="25">
        <v>2700</v>
      </c>
      <c r="C16" s="25">
        <v>250</v>
      </c>
      <c r="D16" s="25">
        <v>100</v>
      </c>
      <c r="E16" s="25">
        <v>300</v>
      </c>
      <c r="F16" s="85">
        <v>2100</v>
      </c>
      <c r="G16" s="88">
        <v>124.5</v>
      </c>
      <c r="H16" s="86">
        <v>25.01</v>
      </c>
      <c r="I16" s="68">
        <v>1985.7337500000001</v>
      </c>
      <c r="J16" s="98"/>
      <c r="K16" s="99"/>
      <c r="L16"/>
    </row>
    <row r="17" spans="2:12" x14ac:dyDescent="0.25">
      <c r="B17" s="25">
        <v>2700</v>
      </c>
      <c r="C17" s="25">
        <v>250</v>
      </c>
      <c r="D17" s="25">
        <v>125</v>
      </c>
      <c r="E17" s="25">
        <v>300</v>
      </c>
      <c r="F17" s="85">
        <v>2100</v>
      </c>
      <c r="G17" s="88">
        <v>160.30000000000001</v>
      </c>
      <c r="H17" s="86">
        <v>26.93</v>
      </c>
      <c r="I17" s="68">
        <v>2173.3964999999998</v>
      </c>
      <c r="J17" s="98"/>
      <c r="K17" s="99"/>
      <c r="L17"/>
    </row>
    <row r="18" spans="2:12" x14ac:dyDescent="0.25">
      <c r="B18" s="196" t="s">
        <v>61</v>
      </c>
      <c r="C18" s="197"/>
      <c r="D18" s="197"/>
      <c r="E18" s="197"/>
      <c r="F18" s="197"/>
      <c r="G18" s="197"/>
      <c r="H18" s="197"/>
      <c r="I18" s="197"/>
      <c r="J18" s="177"/>
      <c r="L18"/>
    </row>
    <row r="19" spans="2:12" x14ac:dyDescent="0.25">
      <c r="C19" s="20"/>
      <c r="D19" s="20"/>
      <c r="E19" s="20"/>
      <c r="L19"/>
    </row>
    <row r="21" spans="2:12" ht="15.6" x14ac:dyDescent="0.3">
      <c r="B21" s="38"/>
      <c r="C21" s="5" t="s">
        <v>62</v>
      </c>
      <c r="D21" s="5"/>
      <c r="E21" s="5"/>
    </row>
    <row r="22" spans="2:12" ht="39" customHeight="1" x14ac:dyDescent="0.25">
      <c r="B22" s="178" t="s">
        <v>48</v>
      </c>
      <c r="C22" s="179"/>
      <c r="D22" s="180"/>
      <c r="E22" s="24" t="s">
        <v>63</v>
      </c>
      <c r="F22" s="7" t="s">
        <v>57</v>
      </c>
      <c r="G22" s="7" t="s">
        <v>9</v>
      </c>
      <c r="H22" s="45" t="s">
        <v>12</v>
      </c>
      <c r="I22" s="46"/>
      <c r="J22" s="46"/>
      <c r="L22"/>
    </row>
    <row r="23" spans="2:12" x14ac:dyDescent="0.25">
      <c r="B23" s="24" t="s">
        <v>13</v>
      </c>
      <c r="C23" s="24" t="s">
        <v>14</v>
      </c>
      <c r="D23" s="24" t="s">
        <v>15</v>
      </c>
      <c r="E23" s="24" t="s">
        <v>59</v>
      </c>
      <c r="F23" s="7" t="s">
        <v>59</v>
      </c>
      <c r="G23" s="7" t="s">
        <v>21</v>
      </c>
      <c r="H23" s="54" t="s">
        <v>26</v>
      </c>
      <c r="I23" s="27"/>
      <c r="J23" s="27"/>
      <c r="L23"/>
    </row>
    <row r="24" spans="2:12" x14ac:dyDescent="0.25">
      <c r="B24" s="89">
        <v>1000</v>
      </c>
      <c r="C24" s="25">
        <v>250</v>
      </c>
      <c r="D24" s="90">
        <v>75</v>
      </c>
      <c r="E24" s="90">
        <v>100</v>
      </c>
      <c r="F24" s="91">
        <v>800</v>
      </c>
      <c r="G24" s="92">
        <v>13</v>
      </c>
      <c r="H24" s="68">
        <v>445.5</v>
      </c>
      <c r="I24" s="98"/>
      <c r="J24" s="70"/>
      <c r="L24"/>
    </row>
    <row r="25" spans="2:12" x14ac:dyDescent="0.25">
      <c r="B25" s="25">
        <v>1000</v>
      </c>
      <c r="C25" s="25">
        <v>250</v>
      </c>
      <c r="D25" s="25">
        <v>100</v>
      </c>
      <c r="E25" s="90">
        <v>150</v>
      </c>
      <c r="F25" s="90">
        <v>700</v>
      </c>
      <c r="G25" s="41">
        <v>17.100000000000001</v>
      </c>
      <c r="H25" s="68">
        <v>459.8</v>
      </c>
      <c r="I25" s="98"/>
      <c r="J25" s="70"/>
      <c r="L25"/>
    </row>
    <row r="26" spans="2:12" x14ac:dyDescent="0.25">
      <c r="B26" s="25">
        <v>1000</v>
      </c>
      <c r="C26" s="25">
        <v>250</v>
      </c>
      <c r="D26" s="25">
        <v>125</v>
      </c>
      <c r="E26" s="90">
        <v>150</v>
      </c>
      <c r="F26" s="90">
        <v>700</v>
      </c>
      <c r="G26" s="41">
        <v>21.1</v>
      </c>
      <c r="H26" s="68">
        <v>519.20000000000005</v>
      </c>
      <c r="I26" s="98"/>
      <c r="J26" s="70"/>
      <c r="L26"/>
    </row>
    <row r="27" spans="2:12" x14ac:dyDescent="0.25">
      <c r="B27" s="25">
        <v>1000</v>
      </c>
      <c r="C27" s="25">
        <v>250</v>
      </c>
      <c r="D27" s="87">
        <v>150</v>
      </c>
      <c r="E27" s="90">
        <v>150</v>
      </c>
      <c r="F27" s="93">
        <v>700</v>
      </c>
      <c r="G27" s="41">
        <v>25.2</v>
      </c>
      <c r="H27" s="68">
        <v>650.1</v>
      </c>
      <c r="I27" s="98"/>
      <c r="J27" s="70"/>
      <c r="L27"/>
    </row>
    <row r="28" spans="2:12" x14ac:dyDescent="0.25">
      <c r="B28" s="25">
        <v>1250</v>
      </c>
      <c r="C28" s="25">
        <v>250</v>
      </c>
      <c r="D28" s="25">
        <v>100</v>
      </c>
      <c r="E28" s="90">
        <v>150</v>
      </c>
      <c r="F28" s="93">
        <v>950</v>
      </c>
      <c r="G28" s="41">
        <v>21.1</v>
      </c>
      <c r="H28" s="68">
        <v>562.1</v>
      </c>
      <c r="I28" s="98"/>
      <c r="J28" s="70"/>
      <c r="L28"/>
    </row>
    <row r="29" spans="2:12" x14ac:dyDescent="0.25">
      <c r="B29" s="25">
        <v>1250</v>
      </c>
      <c r="C29" s="25">
        <v>250</v>
      </c>
      <c r="D29" s="25">
        <v>125</v>
      </c>
      <c r="E29" s="90">
        <v>150</v>
      </c>
      <c r="F29" s="93">
        <v>950</v>
      </c>
      <c r="G29" s="41">
        <v>26.2</v>
      </c>
      <c r="H29" s="68">
        <v>657.8</v>
      </c>
      <c r="I29" s="98"/>
      <c r="J29" s="70"/>
      <c r="L29"/>
    </row>
    <row r="30" spans="2:12" x14ac:dyDescent="0.25">
      <c r="B30" s="25">
        <v>1250</v>
      </c>
      <c r="C30" s="25">
        <v>250</v>
      </c>
      <c r="D30" s="87">
        <v>150</v>
      </c>
      <c r="E30" s="90">
        <v>150</v>
      </c>
      <c r="F30" s="93">
        <v>950</v>
      </c>
      <c r="G30" s="41">
        <v>31.3</v>
      </c>
      <c r="H30" s="68">
        <v>804.1</v>
      </c>
      <c r="I30" s="98"/>
      <c r="J30" s="70"/>
      <c r="L30"/>
    </row>
    <row r="31" spans="2:12" x14ac:dyDescent="0.25">
      <c r="B31" s="25">
        <v>1500</v>
      </c>
      <c r="C31" s="25">
        <v>250</v>
      </c>
      <c r="D31" s="25">
        <v>100</v>
      </c>
      <c r="E31" s="90">
        <v>150</v>
      </c>
      <c r="F31" s="93">
        <v>1200</v>
      </c>
      <c r="G31" s="41">
        <v>25.2</v>
      </c>
      <c r="H31" s="68">
        <v>664.4</v>
      </c>
      <c r="I31" s="98"/>
      <c r="J31" s="70"/>
      <c r="L31"/>
    </row>
    <row r="32" spans="2:12" x14ac:dyDescent="0.25">
      <c r="B32" s="25">
        <v>1500</v>
      </c>
      <c r="C32" s="25">
        <v>250</v>
      </c>
      <c r="D32" s="25">
        <v>125</v>
      </c>
      <c r="E32" s="90">
        <v>150</v>
      </c>
      <c r="F32" s="93">
        <v>1200</v>
      </c>
      <c r="G32" s="41">
        <v>31.3</v>
      </c>
      <c r="H32" s="68">
        <v>774.4</v>
      </c>
      <c r="I32" s="98"/>
      <c r="J32" s="70"/>
      <c r="L32"/>
    </row>
    <row r="33" spans="2:12" x14ac:dyDescent="0.25">
      <c r="B33" s="25">
        <v>1500</v>
      </c>
      <c r="C33" s="25">
        <v>250</v>
      </c>
      <c r="D33" s="87">
        <v>150</v>
      </c>
      <c r="E33" s="90">
        <v>150</v>
      </c>
      <c r="F33" s="93">
        <v>1200</v>
      </c>
      <c r="G33" s="41">
        <v>37.4</v>
      </c>
      <c r="H33" s="68">
        <v>1023</v>
      </c>
      <c r="I33" s="98"/>
      <c r="J33" s="70"/>
      <c r="L33"/>
    </row>
    <row r="34" spans="2:12" x14ac:dyDescent="0.25">
      <c r="B34" s="25">
        <v>2000</v>
      </c>
      <c r="C34" s="25">
        <v>250</v>
      </c>
      <c r="D34" s="25">
        <v>100</v>
      </c>
      <c r="E34" s="90">
        <v>100</v>
      </c>
      <c r="F34" s="93">
        <v>1800</v>
      </c>
      <c r="G34" s="41">
        <v>42.8</v>
      </c>
      <c r="H34" s="68">
        <v>913</v>
      </c>
      <c r="I34" s="98"/>
      <c r="J34" s="70"/>
      <c r="L34"/>
    </row>
    <row r="35" spans="2:12" x14ac:dyDescent="0.25">
      <c r="B35" s="25">
        <v>2000</v>
      </c>
      <c r="C35" s="25">
        <v>250</v>
      </c>
      <c r="D35" s="25">
        <v>125</v>
      </c>
      <c r="E35" s="90">
        <v>100</v>
      </c>
      <c r="F35" s="93">
        <v>1800</v>
      </c>
      <c r="G35" s="41">
        <v>45.6</v>
      </c>
      <c r="H35" s="68">
        <v>1081.3</v>
      </c>
      <c r="I35" s="98"/>
      <c r="J35" s="70"/>
      <c r="L35"/>
    </row>
    <row r="36" spans="2:12" x14ac:dyDescent="0.25">
      <c r="B36" s="25">
        <v>2000</v>
      </c>
      <c r="C36" s="25">
        <v>250</v>
      </c>
      <c r="D36" s="87">
        <v>150</v>
      </c>
      <c r="E36" s="90">
        <v>150</v>
      </c>
      <c r="F36" s="93">
        <v>1700</v>
      </c>
      <c r="G36" s="41">
        <v>53</v>
      </c>
      <c r="H36" s="68">
        <v>1285.9000000000001</v>
      </c>
      <c r="I36" s="98"/>
      <c r="J36" s="70"/>
      <c r="L36"/>
    </row>
    <row r="37" spans="2:12" x14ac:dyDescent="0.25">
      <c r="B37" s="25">
        <v>2500</v>
      </c>
      <c r="C37" s="25">
        <v>250</v>
      </c>
      <c r="D37" s="25">
        <v>100</v>
      </c>
      <c r="E37" s="90">
        <v>100</v>
      </c>
      <c r="F37" s="93">
        <v>2300</v>
      </c>
      <c r="G37" s="41">
        <v>53.5</v>
      </c>
      <c r="H37" s="68">
        <v>1109.9000000000001</v>
      </c>
      <c r="I37" s="98"/>
      <c r="J37" s="70"/>
      <c r="L37"/>
    </row>
    <row r="38" spans="2:12" x14ac:dyDescent="0.25">
      <c r="B38" s="25">
        <v>2500</v>
      </c>
      <c r="C38" s="25">
        <v>250</v>
      </c>
      <c r="D38" s="25">
        <v>125</v>
      </c>
      <c r="E38" s="89">
        <v>100</v>
      </c>
      <c r="F38" s="49">
        <v>2300</v>
      </c>
      <c r="G38" s="41">
        <v>57</v>
      </c>
      <c r="H38" s="68">
        <v>1307.9000000000001</v>
      </c>
      <c r="I38" s="98"/>
      <c r="J38" s="70"/>
      <c r="L38"/>
    </row>
    <row r="39" spans="2:12" x14ac:dyDescent="0.25">
      <c r="B39" s="25">
        <v>2500</v>
      </c>
      <c r="C39" s="25">
        <v>250</v>
      </c>
      <c r="D39" s="87">
        <v>150</v>
      </c>
      <c r="E39" s="89">
        <v>150</v>
      </c>
      <c r="F39" s="49">
        <v>2200</v>
      </c>
      <c r="G39" s="41">
        <v>66.3</v>
      </c>
      <c r="H39" s="68">
        <v>1658.8</v>
      </c>
      <c r="I39" s="98"/>
      <c r="J39" s="70"/>
      <c r="L39"/>
    </row>
    <row r="40" spans="2:12" x14ac:dyDescent="0.25">
      <c r="B40" s="196" t="s">
        <v>61</v>
      </c>
      <c r="C40" s="197"/>
      <c r="D40" s="197"/>
      <c r="E40" s="197"/>
      <c r="F40" s="197"/>
      <c r="G40" s="197"/>
      <c r="H40" s="197"/>
      <c r="I40" s="177"/>
      <c r="J40" s="100"/>
    </row>
    <row r="41" spans="2:12" x14ac:dyDescent="0.25">
      <c r="J41" s="100"/>
      <c r="L41"/>
    </row>
    <row r="42" spans="2:12" x14ac:dyDescent="0.25">
      <c r="C42" s="20"/>
      <c r="D42" s="20"/>
      <c r="E42" s="20"/>
      <c r="J42" s="100"/>
    </row>
    <row r="43" spans="2:12" x14ac:dyDescent="0.25">
      <c r="C43" s="20"/>
      <c r="D43" s="20"/>
      <c r="E43" s="20"/>
      <c r="J43" s="100"/>
    </row>
    <row r="45" spans="2:12" ht="13.8" x14ac:dyDescent="0.25">
      <c r="C45" s="81"/>
      <c r="D45" s="81"/>
      <c r="E45" s="81"/>
      <c r="L45" s="81"/>
    </row>
  </sheetData>
  <sheetProtection algorithmName="SHA-512" hashValue="HSkEIprvPcyZuAXqW8hWJNg9DJlCwSyjjLarPcDauuBcHKnPfL4PT/YoJ8vQztF6IKOPX5tbiEt1PC+V1vbKwg==" saltValue="YcBmOrZ40g2olA9q2RUOQA==" spinCount="100000" sheet="1" objects="1"/>
  <mergeCells count="4">
    <mergeCell ref="B4:D4"/>
    <mergeCell ref="B18:J18"/>
    <mergeCell ref="B22:D22"/>
    <mergeCell ref="B40:I40"/>
  </mergeCells>
  <conditionalFormatting sqref="B40:B41">
    <cfRule type="duplicateValues" dxfId="3" priority="1"/>
  </conditionalFormatting>
  <pageMargins left="0.75" right="0.75" top="1" bottom="1" header="0.49166666666666697" footer="0.49166666666666697"/>
  <pageSetup paperSize="9" scale="81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499984740745262"/>
  </sheetPr>
  <dimension ref="B2:K65"/>
  <sheetViews>
    <sheetView showGridLines="0" topLeftCell="A31" workbookViewId="0">
      <selection activeCell="B39" sqref="B39"/>
    </sheetView>
  </sheetViews>
  <sheetFormatPr defaultColWidth="9" defaultRowHeight="13.2" x14ac:dyDescent="0.25"/>
  <cols>
    <col min="1" max="1" width="16.88671875" customWidth="1"/>
    <col min="2" max="6" width="14.88671875" customWidth="1"/>
    <col min="7" max="7" width="14.77734375" customWidth="1"/>
    <col min="8" max="8" width="14.88671875" style="53" customWidth="1"/>
    <col min="9" max="10" width="14.88671875" customWidth="1"/>
  </cols>
  <sheetData>
    <row r="2" spans="2:11" x14ac:dyDescent="0.25">
      <c r="I2" s="4" t="s">
        <v>1</v>
      </c>
    </row>
    <row r="3" spans="2:11" ht="15.6" x14ac:dyDescent="0.3">
      <c r="B3" s="38"/>
      <c r="C3" s="5" t="s">
        <v>64</v>
      </c>
      <c r="D3" s="5"/>
      <c r="E3" s="5"/>
    </row>
    <row r="4" spans="2:11" ht="26.4" x14ac:dyDescent="0.25">
      <c r="B4" s="178" t="s">
        <v>48</v>
      </c>
      <c r="C4" s="179"/>
      <c r="D4" s="180"/>
      <c r="E4" s="8" t="s">
        <v>65</v>
      </c>
      <c r="F4" s="7" t="s">
        <v>11</v>
      </c>
      <c r="G4" s="44" t="s">
        <v>9</v>
      </c>
      <c r="H4" s="44" t="s">
        <v>66</v>
      </c>
      <c r="I4" s="73" t="s">
        <v>12</v>
      </c>
      <c r="J4" s="74"/>
      <c r="K4" s="75"/>
    </row>
    <row r="5" spans="2:11" ht="15.6" x14ac:dyDescent="0.25">
      <c r="B5" s="24" t="s">
        <v>13</v>
      </c>
      <c r="C5" s="24" t="s">
        <v>14</v>
      </c>
      <c r="D5" s="24" t="s">
        <v>15</v>
      </c>
      <c r="E5" s="24" t="s">
        <v>67</v>
      </c>
      <c r="F5" s="7" t="s">
        <v>23</v>
      </c>
      <c r="G5" s="54" t="s">
        <v>20</v>
      </c>
      <c r="H5" s="55" t="s">
        <v>21</v>
      </c>
      <c r="I5" s="26" t="s">
        <v>26</v>
      </c>
      <c r="J5" s="76"/>
      <c r="K5" s="77"/>
    </row>
    <row r="6" spans="2:11" x14ac:dyDescent="0.25">
      <c r="B6" s="56">
        <v>500</v>
      </c>
      <c r="C6" s="25">
        <v>200</v>
      </c>
      <c r="D6" s="25">
        <v>250</v>
      </c>
      <c r="E6" s="56">
        <v>6.67</v>
      </c>
      <c r="F6" s="57">
        <v>64</v>
      </c>
      <c r="G6" s="58">
        <v>1080</v>
      </c>
      <c r="H6" s="59">
        <v>16.600000000000001</v>
      </c>
      <c r="I6" s="78">
        <v>118.8</v>
      </c>
      <c r="J6" s="79" t="s">
        <v>68</v>
      </c>
      <c r="K6" s="80"/>
    </row>
    <row r="7" spans="2:11" x14ac:dyDescent="0.25">
      <c r="B7" s="20" t="s">
        <v>69</v>
      </c>
      <c r="D7" s="60"/>
      <c r="E7" s="60"/>
    </row>
    <row r="8" spans="2:11" x14ac:dyDescent="0.25">
      <c r="B8" s="23" t="s">
        <v>70</v>
      </c>
      <c r="C8" s="61"/>
      <c r="D8" s="61"/>
      <c r="E8" s="61"/>
    </row>
    <row r="9" spans="2:11" x14ac:dyDescent="0.25">
      <c r="B9" s="62"/>
      <c r="C9" s="62"/>
      <c r="D9" s="62"/>
      <c r="E9" s="62"/>
      <c r="F9" s="62"/>
      <c r="G9" s="62"/>
      <c r="H9" s="63"/>
    </row>
    <row r="10" spans="2:11" ht="15.6" x14ac:dyDescent="0.3">
      <c r="B10" s="38"/>
      <c r="C10" s="5" t="s">
        <v>71</v>
      </c>
      <c r="D10" s="5"/>
      <c r="E10" s="5"/>
    </row>
    <row r="11" spans="2:11" s="52" customFormat="1" ht="16.2" x14ac:dyDescent="0.3">
      <c r="C11" t="s">
        <v>72</v>
      </c>
      <c r="H11" s="64"/>
    </row>
    <row r="12" spans="2:11" ht="15.6" x14ac:dyDescent="0.3">
      <c r="C12" s="5"/>
      <c r="D12" s="5"/>
      <c r="E12" s="5"/>
    </row>
    <row r="13" spans="2:11" ht="52.8" x14ac:dyDescent="0.25">
      <c r="B13" s="7" t="s">
        <v>73</v>
      </c>
      <c r="C13" s="7" t="s">
        <v>74</v>
      </c>
      <c r="D13" s="7" t="s">
        <v>75</v>
      </c>
      <c r="E13" s="7" t="s">
        <v>9</v>
      </c>
      <c r="F13" s="65" t="s">
        <v>12</v>
      </c>
      <c r="G13" s="66"/>
      <c r="H13" s="46"/>
    </row>
    <row r="14" spans="2:11" x14ac:dyDescent="0.25">
      <c r="B14" s="7" t="s">
        <v>59</v>
      </c>
      <c r="C14" s="24" t="s">
        <v>59</v>
      </c>
      <c r="D14" s="7" t="s">
        <v>59</v>
      </c>
      <c r="E14" s="7" t="s">
        <v>21</v>
      </c>
      <c r="F14" s="26" t="s">
        <v>26</v>
      </c>
      <c r="G14" s="10"/>
      <c r="H14" s="27"/>
    </row>
    <row r="15" spans="2:11" x14ac:dyDescent="0.25">
      <c r="B15" s="67">
        <v>800</v>
      </c>
      <c r="C15" s="25">
        <v>150</v>
      </c>
      <c r="D15" s="25">
        <v>500</v>
      </c>
      <c r="E15" s="25">
        <v>16</v>
      </c>
      <c r="F15" s="68">
        <v>359.72</v>
      </c>
      <c r="G15" s="69"/>
      <c r="H15" s="70"/>
    </row>
    <row r="16" spans="2:11" x14ac:dyDescent="0.25">
      <c r="B16" s="67">
        <v>1000</v>
      </c>
      <c r="C16" s="25">
        <v>150</v>
      </c>
      <c r="D16" s="25">
        <v>700</v>
      </c>
      <c r="E16" s="25">
        <v>20</v>
      </c>
      <c r="F16" s="68">
        <v>465.52</v>
      </c>
      <c r="G16" s="69"/>
      <c r="H16" s="70"/>
    </row>
    <row r="17" spans="2:8" x14ac:dyDescent="0.25">
      <c r="B17" s="67">
        <v>1200</v>
      </c>
      <c r="C17" s="25">
        <v>150</v>
      </c>
      <c r="D17" s="67">
        <v>900</v>
      </c>
      <c r="E17" s="25">
        <v>24</v>
      </c>
      <c r="F17" s="68">
        <v>550.16</v>
      </c>
      <c r="G17" s="69"/>
      <c r="H17" s="70"/>
    </row>
    <row r="18" spans="2:8" x14ac:dyDescent="0.25">
      <c r="B18" s="67">
        <v>1400</v>
      </c>
      <c r="C18" s="25">
        <v>150</v>
      </c>
      <c r="D18" s="67">
        <v>1100</v>
      </c>
      <c r="E18" s="25">
        <v>28</v>
      </c>
      <c r="F18" s="68">
        <v>641.41250000000002</v>
      </c>
      <c r="G18" s="69"/>
      <c r="H18" s="70"/>
    </row>
    <row r="19" spans="2:8" x14ac:dyDescent="0.25">
      <c r="B19" s="67">
        <v>1600</v>
      </c>
      <c r="C19" s="67">
        <v>150</v>
      </c>
      <c r="D19" s="67">
        <v>1300</v>
      </c>
      <c r="E19" s="25">
        <v>32</v>
      </c>
      <c r="F19" s="68">
        <v>732.66499999999996</v>
      </c>
      <c r="G19" s="69"/>
      <c r="H19" s="70"/>
    </row>
    <row r="20" spans="2:8" x14ac:dyDescent="0.25">
      <c r="B20" s="67">
        <v>1800</v>
      </c>
      <c r="C20" s="25">
        <v>150</v>
      </c>
      <c r="D20" s="67">
        <v>1500</v>
      </c>
      <c r="E20" s="25">
        <v>36</v>
      </c>
      <c r="F20" s="68">
        <v>817.30499999999995</v>
      </c>
      <c r="G20" s="69"/>
      <c r="H20" s="70"/>
    </row>
    <row r="21" spans="2:8" x14ac:dyDescent="0.25">
      <c r="B21" s="67">
        <v>2000</v>
      </c>
      <c r="C21" s="25">
        <v>150</v>
      </c>
      <c r="D21" s="67">
        <v>1700</v>
      </c>
      <c r="E21" s="25">
        <v>40</v>
      </c>
      <c r="F21" s="68">
        <v>909.88</v>
      </c>
      <c r="G21" s="69"/>
      <c r="H21" s="70"/>
    </row>
    <row r="22" spans="2:8" x14ac:dyDescent="0.25">
      <c r="B22" s="67">
        <v>2200</v>
      </c>
      <c r="C22" s="25">
        <v>150</v>
      </c>
      <c r="D22" s="67">
        <v>1900</v>
      </c>
      <c r="E22" s="25">
        <v>44</v>
      </c>
      <c r="F22" s="68">
        <v>1007.745</v>
      </c>
      <c r="G22" s="69"/>
      <c r="H22" s="70"/>
    </row>
    <row r="23" spans="2:8" x14ac:dyDescent="0.25">
      <c r="B23" s="67">
        <v>2400</v>
      </c>
      <c r="C23" s="25">
        <v>150</v>
      </c>
      <c r="D23" s="67">
        <v>2100</v>
      </c>
      <c r="E23" s="25">
        <v>48</v>
      </c>
      <c r="F23" s="68">
        <v>1100.32</v>
      </c>
      <c r="G23" s="69"/>
      <c r="H23" s="70"/>
    </row>
    <row r="24" spans="2:8" x14ac:dyDescent="0.25">
      <c r="B24" s="67">
        <v>2600</v>
      </c>
      <c r="C24" s="25">
        <v>150</v>
      </c>
      <c r="D24" s="67">
        <v>2300</v>
      </c>
      <c r="E24" s="25">
        <v>52</v>
      </c>
      <c r="F24" s="68">
        <v>1167.7674999999999</v>
      </c>
      <c r="G24" s="69"/>
      <c r="H24" s="70"/>
    </row>
    <row r="25" spans="2:8" x14ac:dyDescent="0.25">
      <c r="B25" s="67">
        <v>2800</v>
      </c>
      <c r="C25" s="25">
        <v>150</v>
      </c>
      <c r="D25" s="67">
        <v>2500</v>
      </c>
      <c r="E25" s="25">
        <v>56</v>
      </c>
      <c r="F25" s="68">
        <v>1276.2125000000001</v>
      </c>
      <c r="G25" s="69"/>
      <c r="H25" s="70"/>
    </row>
    <row r="26" spans="2:8" x14ac:dyDescent="0.25">
      <c r="B26" s="67">
        <v>3000</v>
      </c>
      <c r="C26" s="25">
        <v>150</v>
      </c>
      <c r="D26" s="67">
        <v>2700</v>
      </c>
      <c r="E26" s="25">
        <v>60</v>
      </c>
      <c r="F26" s="68">
        <v>1367.4649999999999</v>
      </c>
      <c r="G26" s="69"/>
      <c r="H26" s="70"/>
    </row>
    <row r="27" spans="2:8" x14ac:dyDescent="0.25">
      <c r="B27" s="67">
        <v>3200</v>
      </c>
      <c r="C27" s="25">
        <v>150</v>
      </c>
      <c r="D27" s="67">
        <v>2900</v>
      </c>
      <c r="E27" s="25">
        <v>64</v>
      </c>
      <c r="F27" s="68">
        <v>1466.6524999999999</v>
      </c>
      <c r="G27" s="69"/>
      <c r="H27" s="70"/>
    </row>
    <row r="28" spans="2:8" x14ac:dyDescent="0.25">
      <c r="B28" s="67">
        <v>3400</v>
      </c>
      <c r="C28" s="25">
        <v>150</v>
      </c>
      <c r="D28" s="67">
        <v>3100</v>
      </c>
      <c r="E28" s="25">
        <v>68</v>
      </c>
      <c r="F28" s="68">
        <v>1551.2925</v>
      </c>
      <c r="G28" s="69"/>
      <c r="H28" s="70"/>
    </row>
    <row r="29" spans="2:8" x14ac:dyDescent="0.25">
      <c r="B29" s="67">
        <v>3600</v>
      </c>
      <c r="C29" s="25">
        <v>150</v>
      </c>
      <c r="D29" s="67">
        <v>3300</v>
      </c>
      <c r="E29" s="25">
        <v>72</v>
      </c>
      <c r="F29" s="68">
        <v>1634.61</v>
      </c>
      <c r="G29" s="69"/>
      <c r="H29" s="70"/>
    </row>
    <row r="30" spans="2:8" x14ac:dyDescent="0.25">
      <c r="B30" s="67">
        <v>3800</v>
      </c>
      <c r="C30" s="25">
        <v>150</v>
      </c>
      <c r="D30" s="67">
        <v>3500</v>
      </c>
      <c r="E30" s="25">
        <v>76</v>
      </c>
      <c r="F30" s="68">
        <v>1748.345</v>
      </c>
      <c r="G30" s="69"/>
      <c r="H30" s="70"/>
    </row>
    <row r="31" spans="2:8" x14ac:dyDescent="0.25">
      <c r="B31" s="67">
        <v>4000</v>
      </c>
      <c r="C31" s="25">
        <v>150</v>
      </c>
      <c r="D31" s="67">
        <v>3700</v>
      </c>
      <c r="E31" s="25">
        <v>80</v>
      </c>
      <c r="F31" s="68">
        <v>1818.4375</v>
      </c>
      <c r="G31" s="69"/>
      <c r="H31" s="70"/>
    </row>
    <row r="32" spans="2:8" x14ac:dyDescent="0.25">
      <c r="B32" s="67">
        <v>4200</v>
      </c>
      <c r="C32" s="25">
        <v>150</v>
      </c>
      <c r="D32" s="67">
        <v>3900</v>
      </c>
      <c r="E32" s="25">
        <v>84</v>
      </c>
      <c r="F32" s="68">
        <v>1909.69</v>
      </c>
      <c r="G32" s="69"/>
      <c r="H32" s="70"/>
    </row>
    <row r="33" spans="2:8" x14ac:dyDescent="0.25">
      <c r="B33" s="67">
        <v>4400</v>
      </c>
      <c r="C33" s="25">
        <v>150</v>
      </c>
      <c r="D33" s="67">
        <v>4100</v>
      </c>
      <c r="E33" s="25">
        <v>88</v>
      </c>
      <c r="F33" s="68">
        <v>2063.1</v>
      </c>
      <c r="G33" s="69"/>
      <c r="H33" s="70"/>
    </row>
    <row r="34" spans="2:8" x14ac:dyDescent="0.25">
      <c r="B34" s="67">
        <v>4600</v>
      </c>
      <c r="C34" s="25">
        <v>150</v>
      </c>
      <c r="D34" s="67">
        <v>4300</v>
      </c>
      <c r="E34" s="25">
        <v>92</v>
      </c>
      <c r="F34" s="68">
        <v>2162.2874999999999</v>
      </c>
      <c r="G34" s="69"/>
      <c r="H34" s="70"/>
    </row>
    <row r="35" spans="2:8" x14ac:dyDescent="0.25">
      <c r="B35" s="67">
        <v>4800</v>
      </c>
      <c r="C35" s="25">
        <v>150</v>
      </c>
      <c r="D35" s="67">
        <v>4500</v>
      </c>
      <c r="E35" s="25">
        <v>96</v>
      </c>
      <c r="F35" s="68">
        <v>2245.605</v>
      </c>
      <c r="G35" s="69"/>
      <c r="H35" s="70"/>
    </row>
    <row r="36" spans="2:8" x14ac:dyDescent="0.25">
      <c r="B36" s="67">
        <v>5000</v>
      </c>
      <c r="C36" s="25">
        <v>150</v>
      </c>
      <c r="D36" s="67">
        <v>4700</v>
      </c>
      <c r="E36" s="25">
        <v>100</v>
      </c>
      <c r="F36" s="68">
        <v>2328.9225000000001</v>
      </c>
      <c r="G36" s="69"/>
      <c r="H36" s="70"/>
    </row>
    <row r="37" spans="2:8" x14ac:dyDescent="0.25">
      <c r="B37" s="67">
        <v>5200</v>
      </c>
      <c r="C37" s="25">
        <v>150</v>
      </c>
      <c r="D37" s="67">
        <v>4900</v>
      </c>
      <c r="E37" s="25">
        <v>104</v>
      </c>
      <c r="F37" s="68">
        <v>2443.98</v>
      </c>
      <c r="G37" s="69"/>
      <c r="H37" s="70"/>
    </row>
    <row r="38" spans="2:8" x14ac:dyDescent="0.25">
      <c r="B38" s="67">
        <v>5400</v>
      </c>
      <c r="C38" s="25">
        <v>150</v>
      </c>
      <c r="D38" s="67">
        <v>5100</v>
      </c>
      <c r="E38" s="25">
        <v>108</v>
      </c>
      <c r="F38" s="68">
        <v>2559.0374999999999</v>
      </c>
      <c r="G38" s="69"/>
      <c r="H38" s="70"/>
    </row>
    <row r="39" spans="2:8" x14ac:dyDescent="0.25">
      <c r="B39" s="67">
        <v>5600</v>
      </c>
      <c r="C39" s="25">
        <v>150</v>
      </c>
      <c r="D39" s="67">
        <v>5300</v>
      </c>
      <c r="E39" s="25">
        <v>112</v>
      </c>
      <c r="F39" s="68">
        <v>2664.8375000000001</v>
      </c>
      <c r="G39" s="69"/>
      <c r="H39" s="70"/>
    </row>
    <row r="40" spans="2:8" x14ac:dyDescent="0.25">
      <c r="B40" s="67">
        <v>5800</v>
      </c>
      <c r="C40" s="25">
        <v>150</v>
      </c>
      <c r="D40" s="67">
        <v>5500</v>
      </c>
      <c r="E40" s="25">
        <v>116</v>
      </c>
      <c r="F40" s="68">
        <v>2765.3474999999999</v>
      </c>
      <c r="G40" s="69"/>
      <c r="H40" s="70"/>
    </row>
    <row r="41" spans="2:8" x14ac:dyDescent="0.25">
      <c r="B41" s="67">
        <v>6000</v>
      </c>
      <c r="C41" s="25">
        <v>150</v>
      </c>
      <c r="D41" s="67">
        <v>5700</v>
      </c>
      <c r="E41" s="25">
        <v>120</v>
      </c>
      <c r="F41" s="68">
        <v>2918.7575000000002</v>
      </c>
      <c r="G41" s="69"/>
      <c r="H41" s="70"/>
    </row>
    <row r="42" spans="2:8" x14ac:dyDescent="0.25">
      <c r="B42" s="67">
        <v>6200</v>
      </c>
      <c r="C42" s="25">
        <v>150</v>
      </c>
      <c r="D42" s="67">
        <v>5900</v>
      </c>
      <c r="E42" s="25">
        <v>124</v>
      </c>
      <c r="F42" s="68">
        <v>3230.8674999999998</v>
      </c>
      <c r="G42" s="69"/>
      <c r="H42" s="70"/>
    </row>
    <row r="43" spans="2:8" x14ac:dyDescent="0.25">
      <c r="B43" s="67">
        <v>6400</v>
      </c>
      <c r="C43" s="25">
        <v>150</v>
      </c>
      <c r="D43" s="67">
        <v>6100</v>
      </c>
      <c r="E43" s="25">
        <v>128</v>
      </c>
      <c r="F43" s="68">
        <v>3550.9124999999999</v>
      </c>
      <c r="G43" s="69"/>
      <c r="H43" s="70"/>
    </row>
    <row r="44" spans="2:8" x14ac:dyDescent="0.25">
      <c r="B44" s="67">
        <v>6600</v>
      </c>
      <c r="C44" s="25">
        <v>150</v>
      </c>
      <c r="D44" s="67">
        <v>6300</v>
      </c>
      <c r="E44" s="25">
        <v>132</v>
      </c>
      <c r="F44" s="68">
        <v>3704.3225000000002</v>
      </c>
      <c r="G44" s="69"/>
      <c r="H44" s="70"/>
    </row>
    <row r="45" spans="2:8" x14ac:dyDescent="0.25">
      <c r="B45" s="67">
        <v>6800</v>
      </c>
      <c r="C45" s="25">
        <v>150</v>
      </c>
      <c r="D45" s="67">
        <v>6500</v>
      </c>
      <c r="E45" s="25">
        <v>136</v>
      </c>
      <c r="F45" s="68">
        <v>3872.28</v>
      </c>
      <c r="G45" s="69"/>
      <c r="H45" s="70"/>
    </row>
    <row r="46" spans="2:8" x14ac:dyDescent="0.25">
      <c r="B46" s="67">
        <v>7000</v>
      </c>
      <c r="C46" s="25">
        <v>150</v>
      </c>
      <c r="D46" s="67">
        <v>6700</v>
      </c>
      <c r="E46" s="25">
        <v>140</v>
      </c>
      <c r="F46" s="68">
        <v>4009.82</v>
      </c>
      <c r="G46" s="69"/>
      <c r="H46" s="70"/>
    </row>
    <row r="47" spans="2:8" x14ac:dyDescent="0.25">
      <c r="B47" s="67">
        <v>7200</v>
      </c>
      <c r="C47" s="25">
        <v>150</v>
      </c>
      <c r="D47" s="67">
        <v>6900</v>
      </c>
      <c r="E47" s="25">
        <v>144</v>
      </c>
      <c r="F47" s="68">
        <v>4171.165</v>
      </c>
      <c r="G47" s="69"/>
      <c r="H47" s="70"/>
    </row>
    <row r="48" spans="2:8" x14ac:dyDescent="0.25">
      <c r="B48" s="67">
        <v>7400</v>
      </c>
      <c r="C48" s="25">
        <v>150</v>
      </c>
      <c r="D48" s="67">
        <v>7100</v>
      </c>
      <c r="E48" s="25">
        <v>148</v>
      </c>
      <c r="F48" s="68">
        <v>4331.1875</v>
      </c>
      <c r="G48" s="69"/>
      <c r="H48" s="70"/>
    </row>
    <row r="49" spans="2:8" x14ac:dyDescent="0.25">
      <c r="B49" s="67">
        <v>7600</v>
      </c>
      <c r="C49" s="25">
        <v>150</v>
      </c>
      <c r="D49" s="67">
        <v>7300</v>
      </c>
      <c r="E49" s="25">
        <v>152</v>
      </c>
      <c r="F49" s="68">
        <v>4483.2749999999996</v>
      </c>
      <c r="G49" s="69"/>
      <c r="H49" s="70"/>
    </row>
    <row r="50" spans="2:8" x14ac:dyDescent="0.25">
      <c r="B50" s="67">
        <v>7800</v>
      </c>
      <c r="C50" s="25">
        <v>150</v>
      </c>
      <c r="D50" s="67">
        <v>7500</v>
      </c>
      <c r="E50" s="25">
        <v>156</v>
      </c>
      <c r="F50" s="68">
        <v>4643.2974999999997</v>
      </c>
      <c r="G50" s="69"/>
      <c r="H50" s="70"/>
    </row>
    <row r="51" spans="2:8" x14ac:dyDescent="0.25">
      <c r="B51" s="67">
        <v>8000</v>
      </c>
      <c r="C51" s="25">
        <v>150</v>
      </c>
      <c r="D51" s="67">
        <v>7700</v>
      </c>
      <c r="E51" s="25">
        <v>160</v>
      </c>
      <c r="F51" s="68">
        <v>4796.7075000000004</v>
      </c>
      <c r="G51" s="69"/>
      <c r="H51" s="70"/>
    </row>
    <row r="52" spans="2:8" x14ac:dyDescent="0.25">
      <c r="C52" s="71"/>
      <c r="D52" s="62"/>
      <c r="E52" s="71"/>
      <c r="F52" s="62"/>
      <c r="G52" s="72"/>
    </row>
    <row r="53" spans="2:8" s="20" customFormat="1" ht="10.199999999999999" customHeight="1" x14ac:dyDescent="0.25">
      <c r="B53" s="198" t="s">
        <v>76</v>
      </c>
      <c r="C53" s="199"/>
      <c r="D53" s="199"/>
      <c r="E53" s="199"/>
      <c r="F53" s="199"/>
      <c r="G53" s="1"/>
      <c r="H53" s="1"/>
    </row>
    <row r="54" spans="2:8" s="20" customFormat="1" ht="21.6" hidden="1" customHeight="1" x14ac:dyDescent="0.25">
      <c r="B54" s="199"/>
      <c r="C54" s="199"/>
      <c r="D54" s="199"/>
      <c r="E54" s="199"/>
      <c r="F54" s="199"/>
      <c r="G54" s="1"/>
      <c r="H54" s="1"/>
    </row>
    <row r="55" spans="2:8" s="20" customFormat="1" ht="23.25" customHeight="1" x14ac:dyDescent="0.25">
      <c r="B55" s="199"/>
      <c r="C55" s="199"/>
      <c r="D55" s="199"/>
      <c r="E55" s="199"/>
      <c r="F55" s="199"/>
      <c r="G55" s="1"/>
      <c r="H55" s="1"/>
    </row>
    <row r="56" spans="2:8" x14ac:dyDescent="0.25">
      <c r="B56" s="1"/>
      <c r="C56" s="1"/>
      <c r="D56" s="1"/>
      <c r="E56" s="1"/>
      <c r="F56" s="1"/>
      <c r="G56" s="1"/>
      <c r="H56" s="1"/>
    </row>
    <row r="57" spans="2:8" x14ac:dyDescent="0.25">
      <c r="B57" s="1"/>
      <c r="C57" s="1"/>
      <c r="D57" s="1"/>
      <c r="E57" s="1"/>
      <c r="F57" s="1"/>
      <c r="G57" s="1"/>
      <c r="H57" s="1"/>
    </row>
    <row r="58" spans="2:8" ht="48" customHeight="1" x14ac:dyDescent="0.25">
      <c r="B58" s="1"/>
      <c r="C58" s="1"/>
      <c r="D58" s="1"/>
      <c r="E58" s="1"/>
      <c r="F58" s="1"/>
      <c r="G58" s="1"/>
      <c r="H58" s="1"/>
    </row>
    <row r="59" spans="2:8" x14ac:dyDescent="0.25">
      <c r="C59" s="60"/>
      <c r="D59" s="60"/>
      <c r="E59" s="60"/>
    </row>
    <row r="60" spans="2:8" x14ac:dyDescent="0.25">
      <c r="C60" s="20"/>
      <c r="D60" s="20"/>
      <c r="E60" s="20"/>
    </row>
    <row r="62" spans="2:8" x14ac:dyDescent="0.25">
      <c r="C62" s="20"/>
      <c r="D62" s="20"/>
      <c r="E62" s="20"/>
    </row>
    <row r="63" spans="2:8" x14ac:dyDescent="0.25">
      <c r="C63" s="20"/>
      <c r="D63" s="20"/>
      <c r="E63" s="20"/>
      <c r="H63"/>
    </row>
    <row r="64" spans="2:8" x14ac:dyDescent="0.25">
      <c r="H64"/>
    </row>
    <row r="65" spans="3:8" ht="13.8" x14ac:dyDescent="0.25">
      <c r="C65" s="81"/>
      <c r="D65" s="81"/>
      <c r="E65" s="81"/>
      <c r="H65" s="81"/>
    </row>
  </sheetData>
  <sheetProtection password="CACC" sheet="1" objects="1"/>
  <mergeCells count="2">
    <mergeCell ref="B4:D4"/>
    <mergeCell ref="B53:F55"/>
  </mergeCells>
  <conditionalFormatting sqref="B58">
    <cfRule type="duplicateValues" dxfId="2" priority="1"/>
  </conditionalFormatting>
  <conditionalFormatting sqref="B10:B46">
    <cfRule type="duplicateValues" dxfId="1" priority="2"/>
  </conditionalFormatting>
  <pageMargins left="0.75" right="0.75" top="1" bottom="1" header="0.49166666666666697" footer="0.49166666666666697"/>
  <pageSetup paperSize="9" scale="68" orientation="landscape"/>
  <headerFooter alignWithMargins="0"/>
  <rowBreaks count="1" manualBreakCount="1">
    <brk id="53" max="8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fitToPage="1"/>
  </sheetPr>
  <dimension ref="B2:P17"/>
  <sheetViews>
    <sheetView showGridLines="0" workbookViewId="0">
      <selection activeCell="B6" sqref="B6"/>
    </sheetView>
  </sheetViews>
  <sheetFormatPr defaultColWidth="9" defaultRowHeight="13.2" x14ac:dyDescent="0.25"/>
  <cols>
    <col min="1" max="1" width="16.109375" customWidth="1"/>
    <col min="2" max="10" width="14.88671875" customWidth="1"/>
    <col min="11" max="11" width="14.77734375" customWidth="1"/>
    <col min="12" max="12" width="15.33203125" customWidth="1"/>
  </cols>
  <sheetData>
    <row r="2" spans="2:16" ht="15.6" x14ac:dyDescent="0.3">
      <c r="C2" s="5"/>
      <c r="D2" s="5"/>
      <c r="E2" s="5"/>
      <c r="K2" s="4" t="s">
        <v>1</v>
      </c>
    </row>
    <row r="3" spans="2:16" ht="15.6" x14ac:dyDescent="0.3">
      <c r="B3" s="38"/>
      <c r="C3" s="5" t="s">
        <v>77</v>
      </c>
      <c r="D3" s="5"/>
      <c r="E3" s="5"/>
    </row>
    <row r="4" spans="2:16" ht="56.4" customHeight="1" x14ac:dyDescent="0.25">
      <c r="B4" s="178" t="s">
        <v>48</v>
      </c>
      <c r="C4" s="179"/>
      <c r="D4" s="180"/>
      <c r="E4" s="11" t="s">
        <v>78</v>
      </c>
      <c r="F4" s="11" t="s">
        <v>79</v>
      </c>
      <c r="G4" s="9" t="s">
        <v>9</v>
      </c>
      <c r="H4" s="9" t="s">
        <v>10</v>
      </c>
      <c r="I4" s="183" t="s">
        <v>11</v>
      </c>
      <c r="J4" s="200"/>
      <c r="K4" s="45" t="s">
        <v>12</v>
      </c>
      <c r="L4" s="46"/>
      <c r="M4" s="46"/>
    </row>
    <row r="5" spans="2:16" x14ac:dyDescent="0.25">
      <c r="B5" s="24" t="s">
        <v>13</v>
      </c>
      <c r="C5" s="24" t="s">
        <v>14</v>
      </c>
      <c r="D5" s="24" t="s">
        <v>15</v>
      </c>
      <c r="E5" s="11" t="s">
        <v>59</v>
      </c>
      <c r="F5" s="11" t="s">
        <v>59</v>
      </c>
      <c r="G5" s="39" t="s">
        <v>80</v>
      </c>
      <c r="H5" s="39" t="s">
        <v>21</v>
      </c>
      <c r="I5" s="47" t="s">
        <v>23</v>
      </c>
      <c r="J5" s="48" t="s">
        <v>81</v>
      </c>
      <c r="K5" s="11" t="s">
        <v>26</v>
      </c>
      <c r="L5" s="29"/>
      <c r="M5" s="29"/>
    </row>
    <row r="6" spans="2:16" x14ac:dyDescent="0.25">
      <c r="B6" s="25">
        <v>500</v>
      </c>
      <c r="C6" s="40">
        <v>250</v>
      </c>
      <c r="D6" s="40">
        <v>200</v>
      </c>
      <c r="E6" s="40">
        <v>100</v>
      </c>
      <c r="F6" s="40">
        <v>175</v>
      </c>
      <c r="G6" s="40">
        <v>350</v>
      </c>
      <c r="H6" s="41">
        <v>11.15</v>
      </c>
      <c r="I6" s="40">
        <v>30</v>
      </c>
      <c r="J6" s="40">
        <v>15</v>
      </c>
      <c r="K6" s="49">
        <v>186.86052000000001</v>
      </c>
      <c r="L6" s="50"/>
      <c r="M6" s="34"/>
    </row>
    <row r="7" spans="2:16" x14ac:dyDescent="0.25">
      <c r="B7" s="25">
        <v>500</v>
      </c>
      <c r="C7" s="40">
        <v>250</v>
      </c>
      <c r="D7" s="40">
        <v>250</v>
      </c>
      <c r="E7" s="40">
        <v>140</v>
      </c>
      <c r="F7" s="40">
        <v>175</v>
      </c>
      <c r="G7" s="40">
        <v>302</v>
      </c>
      <c r="H7" s="41">
        <v>11.94</v>
      </c>
      <c r="I7" s="40">
        <v>24</v>
      </c>
      <c r="J7" s="40">
        <v>12</v>
      </c>
      <c r="K7" s="49">
        <v>227.53764000000001</v>
      </c>
      <c r="L7" s="50"/>
      <c r="M7" s="34"/>
    </row>
    <row r="8" spans="2:16" x14ac:dyDescent="0.25">
      <c r="B8" s="25">
        <v>500</v>
      </c>
      <c r="C8" s="40">
        <v>250</v>
      </c>
      <c r="D8" s="40">
        <v>300</v>
      </c>
      <c r="E8" s="40">
        <v>190</v>
      </c>
      <c r="F8" s="40">
        <v>175</v>
      </c>
      <c r="G8" s="40">
        <v>256</v>
      </c>
      <c r="H8" s="41">
        <v>13.39</v>
      </c>
      <c r="I8" s="40">
        <v>18</v>
      </c>
      <c r="J8" s="40">
        <v>9</v>
      </c>
      <c r="K8" s="49">
        <v>260.58780000000002</v>
      </c>
      <c r="L8" s="50"/>
      <c r="M8" s="34"/>
    </row>
    <row r="9" spans="2:16" x14ac:dyDescent="0.25">
      <c r="B9" s="25">
        <v>500</v>
      </c>
      <c r="C9" s="40">
        <v>250</v>
      </c>
      <c r="D9" s="40">
        <v>375</v>
      </c>
      <c r="E9" s="40">
        <v>215</v>
      </c>
      <c r="F9" s="40">
        <v>175</v>
      </c>
      <c r="G9" s="40">
        <v>341</v>
      </c>
      <c r="H9" s="41">
        <v>18.079999999999998</v>
      </c>
      <c r="I9" s="40">
        <v>18</v>
      </c>
      <c r="J9" s="40">
        <v>9</v>
      </c>
      <c r="K9" s="49">
        <v>293.63796000000002</v>
      </c>
      <c r="L9" s="50"/>
      <c r="M9" s="34"/>
    </row>
    <row r="10" spans="2:16" ht="12.6" customHeight="1" x14ac:dyDescent="0.25">
      <c r="B10" s="201" t="s">
        <v>82</v>
      </c>
      <c r="C10" s="201"/>
      <c r="D10" s="201"/>
      <c r="E10" s="201"/>
      <c r="F10" s="201"/>
      <c r="G10" s="201"/>
      <c r="H10" s="201"/>
      <c r="I10" s="201"/>
      <c r="J10" s="201"/>
      <c r="K10" s="201"/>
      <c r="L10" s="43"/>
    </row>
    <row r="11" spans="2:16" x14ac:dyDescent="0.25"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43"/>
      <c r="P11" s="51"/>
    </row>
    <row r="12" spans="2:16" x14ac:dyDescent="0.25"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43"/>
    </row>
    <row r="13" spans="2:16" ht="15" customHeight="1" x14ac:dyDescent="0.25">
      <c r="B13" s="23" t="s">
        <v>70</v>
      </c>
      <c r="C13" s="42"/>
      <c r="D13" s="42"/>
      <c r="E13" s="42"/>
      <c r="F13" s="43"/>
      <c r="G13" s="43"/>
      <c r="H13" s="43"/>
      <c r="I13" s="43"/>
      <c r="J13" s="43"/>
      <c r="K13" s="43"/>
      <c r="L13" s="43"/>
    </row>
    <row r="14" spans="2:16" x14ac:dyDescent="0.25"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7" spans="9:9" x14ac:dyDescent="0.25">
      <c r="I17" t="s">
        <v>83</v>
      </c>
    </row>
  </sheetData>
  <sheetProtection password="CACC" sheet="1" objects="1"/>
  <mergeCells count="3">
    <mergeCell ref="B4:D4"/>
    <mergeCell ref="I4:J4"/>
    <mergeCell ref="B10:K12"/>
  </mergeCells>
  <conditionalFormatting sqref="B10">
    <cfRule type="duplicateValues" dxfId="0" priority="1"/>
  </conditionalFormatting>
  <pageMargins left="0.75" right="0.75" top="1" bottom="1" header="0.49166666666666697" footer="0.49166666666666697"/>
  <pageSetup paperSize="9" orientation="landscape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</sheetPr>
  <dimension ref="B2:N22"/>
  <sheetViews>
    <sheetView showGridLines="0" tabSelected="1" workbookViewId="0">
      <selection activeCell="A15" sqref="A15"/>
    </sheetView>
  </sheetViews>
  <sheetFormatPr defaultColWidth="9" defaultRowHeight="13.2" x14ac:dyDescent="0.25"/>
  <cols>
    <col min="1" max="1" width="16.109375" customWidth="1"/>
    <col min="2" max="3" width="19.6640625" customWidth="1"/>
    <col min="4" max="7" width="10.21875" customWidth="1"/>
    <col min="8" max="8" width="9.33203125" style="2" customWidth="1"/>
    <col min="9" max="9" width="8.6640625" style="3" customWidth="1"/>
    <col min="10" max="10" width="11" style="2" customWidth="1"/>
    <col min="11" max="11" width="11" customWidth="1"/>
  </cols>
  <sheetData>
    <row r="2" spans="2:14" x14ac:dyDescent="0.25">
      <c r="H2" s="4" t="s">
        <v>1</v>
      </c>
    </row>
    <row r="3" spans="2:14" ht="18" x14ac:dyDescent="0.35">
      <c r="B3" s="5" t="s">
        <v>84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2:14" s="1" customFormat="1" ht="38.25" customHeight="1" x14ac:dyDescent="0.25">
      <c r="B4" s="7" t="s">
        <v>85</v>
      </c>
      <c r="C4" s="8" t="s">
        <v>86</v>
      </c>
      <c r="D4" s="208" t="s">
        <v>87</v>
      </c>
      <c r="E4" s="200"/>
      <c r="F4" s="209" t="s">
        <v>88</v>
      </c>
      <c r="G4" s="210"/>
      <c r="H4" s="202"/>
      <c r="I4" s="203"/>
      <c r="J4" s="203"/>
    </row>
    <row r="5" spans="2:14" s="1" customFormat="1" x14ac:dyDescent="0.25">
      <c r="B5" s="7"/>
      <c r="C5" s="7" t="s">
        <v>23</v>
      </c>
      <c r="D5" s="7" t="s">
        <v>89</v>
      </c>
      <c r="E5" s="7" t="s">
        <v>90</v>
      </c>
      <c r="F5" s="11" t="s">
        <v>91</v>
      </c>
      <c r="G5" s="8" t="s">
        <v>92</v>
      </c>
      <c r="H5" s="12"/>
      <c r="I5" s="36"/>
      <c r="J5" s="29"/>
    </row>
    <row r="6" spans="2:14" x14ac:dyDescent="0.25">
      <c r="B6" s="13" t="s">
        <v>93</v>
      </c>
      <c r="C6" s="14">
        <v>36</v>
      </c>
      <c r="D6" s="15">
        <v>20</v>
      </c>
      <c r="E6" s="16">
        <v>720</v>
      </c>
      <c r="F6" s="17">
        <v>220</v>
      </c>
      <c r="G6" s="18">
        <v>11</v>
      </c>
      <c r="H6" s="19"/>
      <c r="I6" s="37"/>
      <c r="J6" s="34"/>
    </row>
    <row r="7" spans="2:14" x14ac:dyDescent="0.25">
      <c r="B7" s="13" t="s">
        <v>94</v>
      </c>
      <c r="C7" s="14">
        <v>36</v>
      </c>
      <c r="D7" s="15">
        <v>20</v>
      </c>
      <c r="E7" s="16">
        <v>720</v>
      </c>
      <c r="F7" s="17">
        <v>210</v>
      </c>
      <c r="G7" s="18">
        <v>10.5</v>
      </c>
      <c r="H7" s="19"/>
      <c r="I7" s="37"/>
      <c r="J7" s="34"/>
    </row>
    <row r="8" spans="2:14" x14ac:dyDescent="0.25">
      <c r="B8" s="20" t="s">
        <v>95</v>
      </c>
      <c r="D8" s="20"/>
      <c r="E8" s="21"/>
      <c r="F8" s="22"/>
      <c r="H8"/>
      <c r="I8"/>
      <c r="J8"/>
    </row>
    <row r="9" spans="2:14" ht="18" x14ac:dyDescent="0.35">
      <c r="B9" s="23" t="s">
        <v>70</v>
      </c>
      <c r="H9"/>
      <c r="I9" s="6"/>
      <c r="J9" s="6"/>
      <c r="K9" s="6"/>
      <c r="L9" s="6"/>
      <c r="M9" s="6"/>
      <c r="N9" s="6"/>
    </row>
    <row r="10" spans="2:14" ht="18" x14ac:dyDescent="0.35">
      <c r="B10" s="23"/>
      <c r="H10"/>
      <c r="I10" s="6"/>
      <c r="J10" s="6"/>
      <c r="K10" s="6"/>
      <c r="L10" s="6"/>
      <c r="M10" s="6"/>
      <c r="N10" s="6"/>
    </row>
    <row r="11" spans="2:14" ht="16.95" customHeight="1" x14ac:dyDescent="0.35">
      <c r="B11" s="5" t="s">
        <v>96</v>
      </c>
      <c r="C11" s="6"/>
      <c r="D11" s="6"/>
      <c r="E11" s="6"/>
      <c r="F11" s="6"/>
      <c r="G11" s="6"/>
      <c r="H11" s="6"/>
      <c r="I11" s="1"/>
      <c r="J11" s="1"/>
      <c r="K11" s="1"/>
      <c r="L11" s="1"/>
      <c r="M11" s="1"/>
      <c r="N11" s="1"/>
    </row>
    <row r="12" spans="2:14" ht="23.4" customHeight="1" x14ac:dyDescent="0.25">
      <c r="B12" s="7" t="s">
        <v>85</v>
      </c>
      <c r="C12" s="8" t="s">
        <v>97</v>
      </c>
      <c r="D12" s="178" t="s">
        <v>48</v>
      </c>
      <c r="E12" s="179"/>
      <c r="F12" s="180"/>
      <c r="G12" s="209" t="s">
        <v>12</v>
      </c>
      <c r="H12" s="210"/>
      <c r="I12" s="202"/>
      <c r="J12" s="203"/>
      <c r="K12" s="203"/>
      <c r="L12" s="1"/>
      <c r="M12" s="1"/>
      <c r="N12" s="1"/>
    </row>
    <row r="13" spans="2:14" x14ac:dyDescent="0.25">
      <c r="B13" s="7"/>
      <c r="C13" s="7" t="s">
        <v>23</v>
      </c>
      <c r="D13" s="24" t="s">
        <v>13</v>
      </c>
      <c r="E13" s="24" t="s">
        <v>14</v>
      </c>
      <c r="F13" s="24" t="s">
        <v>15</v>
      </c>
      <c r="G13" s="11" t="s">
        <v>98</v>
      </c>
      <c r="H13" s="8" t="s">
        <v>26</v>
      </c>
      <c r="I13" s="12"/>
      <c r="J13" s="36"/>
      <c r="K13" s="29"/>
    </row>
    <row r="14" spans="2:14" x14ac:dyDescent="0.25">
      <c r="B14" s="13" t="s">
        <v>99</v>
      </c>
      <c r="C14" s="14">
        <v>25</v>
      </c>
      <c r="D14" s="25">
        <v>300</v>
      </c>
      <c r="E14" s="25">
        <v>0.7</v>
      </c>
      <c r="F14" s="25">
        <v>30</v>
      </c>
      <c r="G14" s="17">
        <v>925</v>
      </c>
      <c r="H14" s="18">
        <v>37</v>
      </c>
      <c r="I14" s="19"/>
      <c r="J14" s="37"/>
      <c r="K14" s="34"/>
    </row>
    <row r="15" spans="2:14" x14ac:dyDescent="0.25">
      <c r="B15" s="20" t="s">
        <v>100</v>
      </c>
      <c r="D15" s="20"/>
      <c r="E15" s="21"/>
      <c r="F15" s="22"/>
      <c r="H15"/>
      <c r="I15"/>
      <c r="J15"/>
    </row>
    <row r="16" spans="2:14" ht="11.4" customHeight="1" x14ac:dyDescent="0.25">
      <c r="H16"/>
      <c r="I16"/>
      <c r="J16"/>
    </row>
    <row r="17" spans="2:14" ht="20.399999999999999" customHeight="1" x14ac:dyDescent="0.3">
      <c r="B17" s="5" t="s">
        <v>101</v>
      </c>
      <c r="H17"/>
      <c r="I17" s="1"/>
      <c r="J17" s="1"/>
      <c r="K17" s="1"/>
      <c r="L17" s="1"/>
      <c r="M17" s="1"/>
      <c r="N17" s="1"/>
    </row>
    <row r="18" spans="2:14" ht="26.4" x14ac:dyDescent="0.25">
      <c r="B18" s="204" t="s">
        <v>85</v>
      </c>
      <c r="C18" s="205"/>
      <c r="D18" s="26" t="s">
        <v>12</v>
      </c>
      <c r="E18" s="202"/>
      <c r="F18" s="203"/>
      <c r="G18" s="28"/>
      <c r="I18"/>
      <c r="J18"/>
    </row>
    <row r="19" spans="2:14" x14ac:dyDescent="0.25">
      <c r="B19" s="206"/>
      <c r="C19" s="207"/>
      <c r="D19" s="9" t="s">
        <v>26</v>
      </c>
      <c r="E19" s="12"/>
      <c r="F19" s="29"/>
      <c r="G19" s="2"/>
      <c r="H19"/>
      <c r="I19"/>
      <c r="J19"/>
    </row>
    <row r="20" spans="2:14" x14ac:dyDescent="0.25">
      <c r="B20" s="30" t="s">
        <v>102</v>
      </c>
      <c r="C20" s="31"/>
      <c r="D20" s="32">
        <v>1070</v>
      </c>
      <c r="E20" s="33"/>
      <c r="F20" s="34"/>
      <c r="G20" s="2"/>
      <c r="H20"/>
      <c r="I20"/>
      <c r="J20"/>
    </row>
    <row r="21" spans="2:14" x14ac:dyDescent="0.25">
      <c r="B21" t="s">
        <v>103</v>
      </c>
      <c r="D21" s="35"/>
      <c r="H21"/>
      <c r="I21"/>
      <c r="J21"/>
    </row>
    <row r="22" spans="2:14" x14ac:dyDescent="0.25">
      <c r="B22" s="20" t="s">
        <v>104</v>
      </c>
      <c r="H22"/>
    </row>
  </sheetData>
  <sheetProtection algorithmName="SHA-512" hashValue="K9yMTGX8ZYS/wmx6YA8NSrbko65NMlnTpMeq7L/GOD2en+6e7VLF3/uF+crgpX8Eo9mz6UP0B+BhbI/bLkgxjg==" saltValue="7j4bWh4E6SGcQFoxM+/78Q==" spinCount="100000" sheet="1" objects="1"/>
  <mergeCells count="8">
    <mergeCell ref="E18:F18"/>
    <mergeCell ref="B18:C19"/>
    <mergeCell ref="D4:E4"/>
    <mergeCell ref="F4:G4"/>
    <mergeCell ref="H4:J4"/>
    <mergeCell ref="D12:F12"/>
    <mergeCell ref="G12:H12"/>
    <mergeCell ref="I12:K12"/>
  </mergeCells>
  <pageMargins left="0.74791666666666701" right="0.74791666666666701" top="0.98402777777777795" bottom="0.98402777777777795" header="0.51180555555555596" footer="0.51180555555555596"/>
  <pageSetup paperSize="9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 tvárnice a příčkovky PÍSKOVÉ</vt:lpstr>
      <vt:lpstr>překlady</vt:lpstr>
      <vt:lpstr>stropní systém</vt:lpstr>
      <vt:lpstr>U-profily</vt:lpstr>
      <vt:lpstr>lepidlo+nářadí</vt:lpstr>
      <vt:lpstr>'lepidlo+nářadí'!Oblast_tisku</vt:lpstr>
      <vt:lpstr>překlady!Oblast_tisku</vt:lpstr>
      <vt:lpstr>'stropní systém'!Oblast_tisku</vt:lpstr>
      <vt:lpstr>'U-profily'!Oblast_tisku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Kolmanová Andrea</cp:lastModifiedBy>
  <cp:lastPrinted>2013-04-16T06:34:00Z</cp:lastPrinted>
  <dcterms:created xsi:type="dcterms:W3CDTF">1997-01-24T11:07:00Z</dcterms:created>
  <dcterms:modified xsi:type="dcterms:W3CDTF">2023-03-22T09:58:27Z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D7DA6F9B7F9E4D348688963C39228482</vt:lpwstr>
  </property>
</Properties>
</file>